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akova_TI\Desktop\"/>
    </mc:Choice>
  </mc:AlternateContent>
  <bookViews>
    <workbookView xWindow="120" yWindow="120" windowWidth="19020" windowHeight="12660" firstSheet="1" activeTab="4"/>
  </bookViews>
  <sheets>
    <sheet name="Прил1 расходы п.16а_в п. 28а" sheetId="12" r:id="rId1"/>
    <sheet name="Прил2 расходы п 16а_в п. 28а" sheetId="9" r:id="rId2"/>
    <sheet name="Прил3 расходы п16а_в п. 28а" sheetId="10" r:id="rId3"/>
    <sheet name="Прил4 расходы п16а_в п.28а" sheetId="11" r:id="rId4"/>
    <sheet name="информация о решении РЭК п. 28б" sheetId="8" r:id="rId5"/>
    <sheet name="Прил №2" sheetId="4" r:id="rId6"/>
    <sheet name="Прил №3" sheetId="5" r:id="rId7"/>
    <sheet name="Прил №4" sheetId="6" r:id="rId8"/>
    <sheet name="Прил №5" sheetId="7" r:id="rId9"/>
  </sheets>
  <externalReferences>
    <externalReference r:id="rId10"/>
  </externalReferences>
  <definedNames>
    <definedName name="TABLE" localSheetId="5">'Прил №2'!#REF!</definedName>
    <definedName name="TABLE_2" localSheetId="5">'Прил №2'!#REF!</definedName>
    <definedName name="_xlnm.Print_Titles" localSheetId="5">'Прил №2'!#REF!</definedName>
    <definedName name="_xlnm.Print_Area" localSheetId="5">'Прил №2'!$A$1:$DA$15</definedName>
  </definedNames>
  <calcPr calcId="152511"/>
</workbook>
</file>

<file path=xl/calcChain.xml><?xml version="1.0" encoding="utf-8"?>
<calcChain xmlns="http://schemas.openxmlformats.org/spreadsheetml/2006/main">
  <c r="G32" i="12" l="1"/>
  <c r="F32" i="12"/>
  <c r="E32" i="12"/>
  <c r="D32" i="12"/>
  <c r="G31" i="12"/>
  <c r="F31" i="12"/>
  <c r="E31" i="12"/>
  <c r="D31" i="12"/>
  <c r="G30" i="12"/>
  <c r="F30" i="12"/>
  <c r="E30" i="12"/>
  <c r="D30" i="12"/>
  <c r="G29" i="12"/>
  <c r="F29" i="12"/>
  <c r="E29" i="12"/>
  <c r="D29" i="12"/>
  <c r="G27" i="12"/>
  <c r="F27" i="12"/>
  <c r="G21" i="12"/>
  <c r="F21" i="12"/>
  <c r="G15" i="12"/>
  <c r="F15" i="12"/>
  <c r="E15" i="12"/>
  <c r="D15" i="12"/>
  <c r="G9" i="12"/>
  <c r="F9" i="12"/>
  <c r="E9" i="12"/>
  <c r="E27" i="12" s="1"/>
  <c r="D9" i="12"/>
  <c r="D27" i="12" s="1"/>
  <c r="Q12" i="11"/>
  <c r="I33" i="10"/>
  <c r="F33" i="10"/>
  <c r="C33" i="10"/>
  <c r="I32" i="10"/>
  <c r="F32" i="10"/>
  <c r="C32" i="10"/>
  <c r="I31" i="10"/>
  <c r="I30" i="10"/>
  <c r="I29" i="10"/>
  <c r="I28" i="10"/>
  <c r="K27" i="10"/>
  <c r="J27" i="10"/>
  <c r="I27" i="10"/>
  <c r="K26" i="10"/>
  <c r="J26" i="10"/>
  <c r="K25" i="10"/>
  <c r="J25" i="10"/>
  <c r="K24" i="10"/>
  <c r="J24" i="10"/>
  <c r="K23" i="10"/>
  <c r="J23" i="10"/>
  <c r="K22" i="10"/>
  <c r="J22" i="10"/>
  <c r="K21" i="10"/>
  <c r="J21" i="10"/>
  <c r="I21" i="10"/>
  <c r="K20" i="10"/>
  <c r="J20" i="10"/>
  <c r="K19" i="10"/>
  <c r="K18" i="10" s="1"/>
  <c r="J19" i="10"/>
  <c r="I19" i="10"/>
  <c r="J18" i="10"/>
  <c r="J13" i="10" s="1"/>
  <c r="I18" i="10"/>
  <c r="K17" i="10"/>
  <c r="J17" i="10"/>
  <c r="K16" i="10"/>
  <c r="J16" i="10"/>
  <c r="K15" i="10"/>
  <c r="J15" i="10"/>
  <c r="K14" i="10"/>
  <c r="K13" i="10" s="1"/>
  <c r="J14" i="10"/>
  <c r="I13" i="10"/>
  <c r="H13" i="10"/>
  <c r="G13" i="10"/>
  <c r="F13" i="10"/>
  <c r="E13" i="10"/>
  <c r="D13" i="10"/>
  <c r="C13" i="10"/>
  <c r="E13" i="9"/>
  <c r="E12" i="9"/>
</calcChain>
</file>

<file path=xl/sharedStrings.xml><?xml version="1.0" encoding="utf-8"?>
<sst xmlns="http://schemas.openxmlformats.org/spreadsheetml/2006/main" count="2105" uniqueCount="329">
  <si>
    <t>к стандартам раскрытия информации
субъектами оптового и розничных
рынков электрической энергии</t>
  </si>
  <si>
    <t>(в ред. Постановления Правительства РФ
от 30.01.2019 № 64)</t>
  </si>
  <si>
    <t>(форма)</t>
  </si>
  <si>
    <t>1.</t>
  </si>
  <si>
    <t>2.</t>
  </si>
  <si>
    <t>3.</t>
  </si>
  <si>
    <t>Приложение № 2</t>
  </si>
  <si>
    <t>И Н Ф О Р М А Ц И Я</t>
  </si>
  <si>
    <t>о фактических средних данных о присоединенных объемах
максимальной мощности за 3 предыдущих года
по каждому мероприятию</t>
  </si>
  <si>
    <t>Объем мощности,
введенной
в основные фонды
за 3 предыдущих
года (кВт)</t>
  </si>
  <si>
    <t>Фактические
расходы на
строительство
подстанций
за 3 предыдущих
года
(тыс. рублей)</t>
  </si>
  <si>
    <t>Строительство пунктов секционирования (распределенных пунктов)</t>
  </si>
  <si>
    <t>Строительство центров питания и подстанций уровнем напряжения 35 кВ и выше</t>
  </si>
  <si>
    <t>Строительство комплектных трансформаторных
подстанций и распределительных трансформаторных подстанций с уровнем напряжения до 35 кВ</t>
  </si>
  <si>
    <t>Приложение № 3</t>
  </si>
  <si>
    <t>о фактических средних данных о длине линий электропередачи
и об объемах максимальной мощности построенных объектов
за 3 предыдущих года по каждому мероприятию</t>
  </si>
  <si>
    <t>Расходы на строительство воздушных и кабельных линий электропередачи
на i-м уровне напряжения, фактически построенных за последние 3 года
(тыс. рублей)</t>
  </si>
  <si>
    <t>Длина воздушных и кабельных линий электропередачи
на i-м уровне напряжения, фактически построенных за последние 3 года (км)</t>
  </si>
  <si>
    <t>Объем максимальной мощности, присоединенной 
путем строительства воздушных или кабельных линий 
за последние 3 года 
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</si>
  <si>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</si>
  <si>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</si>
  <si>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</si>
  <si>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</si>
  <si>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</si>
  <si>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№ 4</t>
  </si>
  <si>
    <t>об осуществлении технологического присоединения
по договорам, заключенным за текущий год</t>
  </si>
  <si>
    <t>Категория заявителей</t>
  </si>
  <si>
    <t>Количество договоров (штук)</t>
  </si>
  <si>
    <t>Максимальная 
мощность (кВт)</t>
  </si>
  <si>
    <t>Стоимость договоров
(без НДС)
(тыс. рублей)</t>
  </si>
  <si>
    <t>1 - 20
кВ</t>
  </si>
  <si>
    <t>35 кВ
и выше</t>
  </si>
  <si>
    <t>До 15 кВт - всего</t>
  </si>
  <si>
    <t>в том числе
льготная категория *</t>
  </si>
  <si>
    <t>От 15 до 150 кВт - всего</t>
  </si>
  <si>
    <t>в том числе
льготная категория **</t>
  </si>
  <si>
    <t>От 150 кВт до 670 кВт - всего</t>
  </si>
  <si>
    <t>в том числе
по индивидуальному проекту</t>
  </si>
  <si>
    <t>4.</t>
  </si>
  <si>
    <t>От 670 кВт до 8900 кВт -
всего</t>
  </si>
  <si>
    <t>5.</t>
  </si>
  <si>
    <t>От 8900 кВт - всего</t>
  </si>
  <si>
    <t>6.</t>
  </si>
  <si>
    <t>Объекты генерации</t>
  </si>
  <si>
    <r>
      <t>_____</t>
    </r>
    <r>
      <rPr>
        <sz val="8"/>
        <rFont val="Times New Roman"/>
        <family val="1"/>
        <charset val="204"/>
      </rPr>
      <t>*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</si>
  <si>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8"/>
        <rFont val="Times New Roman"/>
        <family val="1"/>
        <charset val="204"/>
      </rPr>
      <t>**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</si>
  <si>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5</t>
  </si>
  <si>
    <t>о поданных заявках на технологическое присоединение за текущий год</t>
  </si>
  <si>
    <t>Количество заявок
(штук)</t>
  </si>
  <si>
    <t>Максимальная мощность
(кВт)</t>
  </si>
  <si>
    <t>Информация о решении органа исполнительной власти субъекта Российской Федерации в области государственного регулирования тарифов об установлении единых для всех территориальных сетевых организаций на территории субъекта Российской Федерации стандартизированных тарифных ставок, определяющих величину платы за технологическое присоединение к электрическим сетям территориальных сетевых организаций:</t>
  </si>
  <si>
    <t>Приказ Региональной энергетической комиссии Сахалинской области от 27.12.2018 № 120-Э "Об утверждении стандартизированных тарифных ставок, ставок за единицу максимальной мощности и размера платы за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к электрическим сетям сетевых организаций на территории Сахалинской области</t>
  </si>
  <si>
    <t xml:space="preserve">Приложение N 2
к Методическим указаниям
по определению размера платы
за технологическое присоединение
к электрическим сетям
</t>
  </si>
  <si>
    <t xml:space="preserve"> Расходы на выполнение мероприятий по технологическому присоединению, не связанных со строительством объектов электросетевого хозяйства,</t>
  </si>
  <si>
    <t>№ п МУ</t>
  </si>
  <si>
    <t xml:space="preserve">Наименование мероприятий </t>
  </si>
  <si>
    <t>Фактическая стоимость выполнения мероприятий (всего за год), руб, без НДС</t>
  </si>
  <si>
    <t>пп."а" п.16 МУ</t>
  </si>
  <si>
    <t>Подготовка и выдача сетевой организацией технических условий (ТУ) Заявителю</t>
  </si>
  <si>
    <t>пп."в" п.16 МУ</t>
  </si>
  <si>
    <t>Проверка сетевой организацией выполнения Заявителем ТУ</t>
  </si>
  <si>
    <t>Участие в осмотре должностным лицом Ростехнадзора  присоединяемых Устройств Заявителя</t>
  </si>
  <si>
    <t>Фактические действия по присоединению и обеспечению работы Устройств в электрической сети</t>
  </si>
  <si>
    <t>ИТОГО расходов (без инвестиционной составляющей)</t>
  </si>
  <si>
    <t>Количество технологических присоединений, шт./год</t>
  </si>
  <si>
    <t>Присоединенная максимальная мощность, кВт /год</t>
  </si>
  <si>
    <t xml:space="preserve">Примечание:  В тарифе на технологическое присоединение на 2018 год мероприятия </t>
  </si>
  <si>
    <t>по участию в осмотре должностным лицом Ростехнадзора присоединяемых Устройств</t>
  </si>
  <si>
    <t xml:space="preserve">Заявителя  и фактические действия по присоединению и обеспечению работы Устройств в </t>
  </si>
  <si>
    <t>в электрической сети  входят в одну позицию тарифа (С1.2)</t>
  </si>
  <si>
    <t>РАСЧЕТ</t>
  </si>
  <si>
    <t>фактических расходов на выполненение мероприятий по технологическому присоединению, предусмотренных подпунктами "а" и "в" пункта 16</t>
  </si>
  <si>
    <t>(выполняется отдельно по мероприятиям, предусмотренных подпунктами "а" и "в" пункта 16)</t>
  </si>
  <si>
    <t>тыс.руб.</t>
  </si>
  <si>
    <t>№ п/п</t>
  </si>
  <si>
    <t>Показатели</t>
  </si>
  <si>
    <t>Данные за 2016 год</t>
  </si>
  <si>
    <t>Данные за 2017 год</t>
  </si>
  <si>
    <t>Данные за 2018 год</t>
  </si>
  <si>
    <t>всего</t>
  </si>
  <si>
    <t>по пп."а" п.16 МУ</t>
  </si>
  <si>
    <t>по пп."в" п.16 МУ</t>
  </si>
  <si>
    <t>3.1.</t>
  </si>
  <si>
    <t>3.2.</t>
  </si>
  <si>
    <t>4.1.</t>
  </si>
  <si>
    <t>4.2.</t>
  </si>
  <si>
    <t>5.1.</t>
  </si>
  <si>
    <t>5.2.</t>
  </si>
  <si>
    <t>Расходы по выполнению мероприятий по технологическому присоединению</t>
  </si>
  <si>
    <t>1.1.</t>
  </si>
  <si>
    <t>Вспомогательные материалы</t>
  </si>
  <si>
    <t>1.2.</t>
  </si>
  <si>
    <t>Энергия на хозяйственные нужды</t>
  </si>
  <si>
    <t>1.3.</t>
  </si>
  <si>
    <t>Оплата труда ППП</t>
  </si>
  <si>
    <t>1.4.</t>
  </si>
  <si>
    <t>Отчисления на страховые взносы</t>
  </si>
  <si>
    <t>1.5.</t>
  </si>
  <si>
    <t>Прочие расходы, всего, в том числе:</t>
  </si>
  <si>
    <t>1.5.1.</t>
  </si>
  <si>
    <t>- работы и услуги производственного характера</t>
  </si>
  <si>
    <t>1.5.2.</t>
  </si>
  <si>
    <t>- налоги и сборы, уменьшающие налогооблагаемую базу на прибыль организаций, всего</t>
  </si>
  <si>
    <t>1.5.3.</t>
  </si>
  <si>
    <t>- работы и услуги непроизводственного характера, в т.ч.:</t>
  </si>
  <si>
    <t>1.5.3.1.</t>
  </si>
  <si>
    <t>услуги связи</t>
  </si>
  <si>
    <t>1.5.3.2.</t>
  </si>
  <si>
    <t>расходы на охрану и пожарную безопасность</t>
  </si>
  <si>
    <t>1.5.3.3.</t>
  </si>
  <si>
    <t>расходы на информационное обслуживание, консультационные и юридические услуги</t>
  </si>
  <si>
    <t>1.5.3.4.</t>
  </si>
  <si>
    <t>плата за аренду имущества</t>
  </si>
  <si>
    <t>1.5.3.5.</t>
  </si>
  <si>
    <t>другие прочие расходы, связанные с производством и реализацией</t>
  </si>
  <si>
    <t>1.6.</t>
  </si>
  <si>
    <t>Внереализационные расходы, всего</t>
  </si>
  <si>
    <t>1.6.1.</t>
  </si>
  <si>
    <t>- расходы на услуги банков</t>
  </si>
  <si>
    <t>1.6.2.</t>
  </si>
  <si>
    <t>- % за пользование кредитом</t>
  </si>
  <si>
    <t>1.6.3.</t>
  </si>
  <si>
    <t>- прочие обоснованные расходы</t>
  </si>
  <si>
    <t>1.6.4.</t>
  </si>
  <si>
    <t>- денежные выплаты социального характера (по Коллективному договору)</t>
  </si>
  <si>
    <t>х</t>
  </si>
  <si>
    <t xml:space="preserve">Приложение N 3
к Методическим указаниям
по определению размера платы
за технологическое присоединение
к электрическим сетям
</t>
  </si>
  <si>
    <r>
      <t xml:space="preserve">Наименование организации:   </t>
    </r>
    <r>
      <rPr>
        <u/>
        <sz val="11"/>
        <color theme="1"/>
        <rFont val="Times New Roman"/>
        <family val="1"/>
        <charset val="204"/>
      </rPr>
      <t xml:space="preserve">        МУП "Электросервис"                                                                                                        .</t>
    </r>
  </si>
  <si>
    <t>(наименование организации)</t>
  </si>
  <si>
    <t>Уровень напряжения, мощность</t>
  </si>
  <si>
    <t>факт 2016 год</t>
  </si>
  <si>
    <t>факт 2017 год</t>
  </si>
  <si>
    <t>факт 2018 год</t>
  </si>
  <si>
    <t>Количество присоединений, шт.</t>
  </si>
  <si>
    <t>присоединенная максимальная мощность , кВт</t>
  </si>
  <si>
    <t>0,4 кВ    всего:</t>
  </si>
  <si>
    <t xml:space="preserve">в тот числе:      </t>
  </si>
  <si>
    <t>до 15 кВт</t>
  </si>
  <si>
    <t>от 15 кВт до 150 кВт</t>
  </si>
  <si>
    <t>от 150 до 670 кВт</t>
  </si>
  <si>
    <t>свыше 670 кВт</t>
  </si>
  <si>
    <t xml:space="preserve">6-10 кВ    всего:       </t>
  </si>
  <si>
    <t xml:space="preserve">в том числе:      </t>
  </si>
  <si>
    <t>35 кВ и выше всего:</t>
  </si>
  <si>
    <t>ИТОГО:</t>
  </si>
  <si>
    <t>Наименование объекта ЭСХ</t>
  </si>
  <si>
    <t>Уровень напряжения (0,4 кВ; 6(10) кВ; 35 кВ; 110 кВ нужное указать)</t>
  </si>
  <si>
    <t>Длина построенных ВЛ и КЛ, км</t>
  </si>
  <si>
    <t xml:space="preserve">Пропускная способность </t>
  </si>
  <si>
    <t>стоимость строительства (фактические расходы предприятия) , тыс. руб. (без НДС)</t>
  </si>
  <si>
    <t>/присоединенная максимальная мощность , кВт</t>
  </si>
  <si>
    <t>Пропускная способность</t>
  </si>
  <si>
    <t xml:space="preserve">  присоединенная максимальная мощность , кВт</t>
  </si>
  <si>
    <t>Строительство ВЛ (С2)</t>
  </si>
  <si>
    <t xml:space="preserve"> 1 цепное исполнение</t>
  </si>
  <si>
    <t>1.1.1.</t>
  </si>
  <si>
    <t>строительство ВЛ - изолированный провод</t>
  </si>
  <si>
    <t>… пообъектная расшифровка</t>
  </si>
  <si>
    <t>1.1.2.</t>
  </si>
  <si>
    <t>строительство ВЛ - неизолированный провод</t>
  </si>
  <si>
    <t>2 цепное исполнение</t>
  </si>
  <si>
    <t>1.2.1.</t>
  </si>
  <si>
    <t>строительство ВЛ изолированный провод</t>
  </si>
  <si>
    <t>1.2.2.</t>
  </si>
  <si>
    <t>строительство ВЛ неизолированный провод</t>
  </si>
  <si>
    <t>Строительство КЛ (С3)</t>
  </si>
  <si>
    <t>2.1.</t>
  </si>
  <si>
    <t>СПОСОБ ПРОКЛАДКИ - В ТРАНШЕЯХ</t>
  </si>
  <si>
    <t>2.1.1.</t>
  </si>
  <si>
    <t>1-цепное исполнение</t>
  </si>
  <si>
    <t>2.1.1.1.</t>
  </si>
  <si>
    <t>одножильный кабель</t>
  </si>
  <si>
    <t>2.1.1.1.1.</t>
  </si>
  <si>
    <t>сечением до 50 мм кв.</t>
  </si>
  <si>
    <t>2.1.1.1.2.</t>
  </si>
  <si>
    <t>сечением от 50 до 100 мм кв. включительно</t>
  </si>
  <si>
    <t>2.1.1.1.3.</t>
  </si>
  <si>
    <t>сечением от 100 до 200 мм кв. включительно</t>
  </si>
  <si>
    <t>2.1.1.1.4.</t>
  </si>
  <si>
    <t xml:space="preserve">сечением свыше 200 мм кв. </t>
  </si>
  <si>
    <t>2.1.1.2.</t>
  </si>
  <si>
    <t>многожильный кабель</t>
  </si>
  <si>
    <t>2.1.1.2.1.</t>
  </si>
  <si>
    <t>2.1.1.2.2.</t>
  </si>
  <si>
    <t>2.1.1.2.3.</t>
  </si>
  <si>
    <t>2.1.1.2.4.</t>
  </si>
  <si>
    <t>2.1.2.</t>
  </si>
  <si>
    <t>2-цепное исполнение</t>
  </si>
  <si>
    <t>2.1.2.1.</t>
  </si>
  <si>
    <t>2.1.2.1.1.</t>
  </si>
  <si>
    <t>2.1.2.1.2.</t>
  </si>
  <si>
    <t>2.1.2.1.3.</t>
  </si>
  <si>
    <t>2.1.2.1.4.</t>
  </si>
  <si>
    <t>2.2.</t>
  </si>
  <si>
    <t>СПОСОБ ПРОКЛАДКИ - В КАНАЛАХ</t>
  </si>
  <si>
    <t>2.2.1.</t>
  </si>
  <si>
    <t>2.2.1.1.</t>
  </si>
  <si>
    <t>2.2.1.1.1.</t>
  </si>
  <si>
    <t>2.2.1.1.2.</t>
  </si>
  <si>
    <t>2.2.1.1.3.</t>
  </si>
  <si>
    <t>2.2.1.1.4.</t>
  </si>
  <si>
    <t>2.2.1.2.</t>
  </si>
  <si>
    <t>2.2.1.2.1.</t>
  </si>
  <si>
    <t>2.2.1.2.2.</t>
  </si>
  <si>
    <t>2.2.1.2.3.</t>
  </si>
  <si>
    <t>2.2.1.2.4.</t>
  </si>
  <si>
    <t>2.2.2.</t>
  </si>
  <si>
    <t>2.2.2.1.</t>
  </si>
  <si>
    <t>2.2.2.1.1.</t>
  </si>
  <si>
    <t>2.2.2.1.2.</t>
  </si>
  <si>
    <t>2.2.2.1.3.</t>
  </si>
  <si>
    <t>2.2.2.1.4.</t>
  </si>
  <si>
    <t>2.3.</t>
  </si>
  <si>
    <t>СПОСОБ ПРОКЛАДКИ - ГОРИЗОНТАЛЬНОЕ НАКЛОННОЕ БУРЕНИЕ</t>
  </si>
  <si>
    <t>2.3.1.</t>
  </si>
  <si>
    <t>2.3.1.1.</t>
  </si>
  <si>
    <t>2.3.1.1.1.</t>
  </si>
  <si>
    <t>2.3.1.1.2.</t>
  </si>
  <si>
    <t>2.3.1.1.3.</t>
  </si>
  <si>
    <t>2.3.1.1.4.</t>
  </si>
  <si>
    <t>2.3.1.2.</t>
  </si>
  <si>
    <t>2.3.1.2.1.</t>
  </si>
  <si>
    <t>2.3.1.2.2.</t>
  </si>
  <si>
    <t>2.3.1.2.3.</t>
  </si>
  <si>
    <t>2.3.1.2.4.</t>
  </si>
  <si>
    <t>2.3.2.</t>
  </si>
  <si>
    <t>2.3.2.1.</t>
  </si>
  <si>
    <t>2.3.2.1.1.</t>
  </si>
  <si>
    <t>2.3.2.1.2.</t>
  </si>
  <si>
    <t>2.3.2.1.3.</t>
  </si>
  <si>
    <t>2.3.2.1.4.</t>
  </si>
  <si>
    <t>Строительство пунктов секционирования (С4)</t>
  </si>
  <si>
    <t>Реклоузеры</t>
  </si>
  <si>
    <t>3.1.1.</t>
  </si>
  <si>
    <t>номинальный ток до 100 А</t>
  </si>
  <si>
    <t>3.1.2.</t>
  </si>
  <si>
    <t>номинальный ток от 100 А до 250 А включительно</t>
  </si>
  <si>
    <t>3.1.3.</t>
  </si>
  <si>
    <t>номинальный ток свыше 250 А</t>
  </si>
  <si>
    <t>Распределительные пункты</t>
  </si>
  <si>
    <t>3.2.1.</t>
  </si>
  <si>
    <t>3.2.2.</t>
  </si>
  <si>
    <t>3.2.3.</t>
  </si>
  <si>
    <t>3.3.</t>
  </si>
  <si>
    <t>Переключательные пункты</t>
  </si>
  <si>
    <t>3.3.1.</t>
  </si>
  <si>
    <t>3.3.2.</t>
  </si>
  <si>
    <t>3.3.3.</t>
  </si>
  <si>
    <t>Строительство ТП, за исключением РТП, с напряжением до 35 кВ (С5)</t>
  </si>
  <si>
    <t>Однотрансформаторные ТП</t>
  </si>
  <si>
    <t>4.1.1.</t>
  </si>
  <si>
    <t>трансформаторная мощность 16 кВА</t>
  </si>
  <si>
    <t>4.1.2.</t>
  </si>
  <si>
    <t>трансформаторная мощность 25 кВА</t>
  </si>
  <si>
    <t>4.1.3.</t>
  </si>
  <si>
    <t>трансформаторная мощность 40 кВА</t>
  </si>
  <si>
    <t>4.1.4.</t>
  </si>
  <si>
    <t>трансформаторная мощность 63 кВА</t>
  </si>
  <si>
    <t>4.1.5.</t>
  </si>
  <si>
    <t>трансформаторная мощность 100 кВА</t>
  </si>
  <si>
    <t>4.1.6.</t>
  </si>
  <si>
    <t>трансформаторная мощность 160 кВА</t>
  </si>
  <si>
    <t>4.1.7.</t>
  </si>
  <si>
    <t>трансформаторная мощность 250 кВА</t>
  </si>
  <si>
    <t>6/0,4</t>
  </si>
  <si>
    <t>10/0,4</t>
  </si>
  <si>
    <t>235/160</t>
  </si>
  <si>
    <t>235/145</t>
  </si>
  <si>
    <t>4.1.8.</t>
  </si>
  <si>
    <t>трансформаторная мощность 400 кВА</t>
  </si>
  <si>
    <t>376/300</t>
  </si>
  <si>
    <t>376/330</t>
  </si>
  <si>
    <t>376/301,5</t>
  </si>
  <si>
    <t>376/368</t>
  </si>
  <si>
    <t>4.1.9.</t>
  </si>
  <si>
    <t>трансформаторная мощность 630 кВА</t>
  </si>
  <si>
    <t>592/725</t>
  </si>
  <si>
    <t>4.1.10.</t>
  </si>
  <si>
    <t>трансформаторная мощность 1000 кВА</t>
  </si>
  <si>
    <t>4.1.11.</t>
  </si>
  <si>
    <t>трансформаторная мощность 1600 кВА</t>
  </si>
  <si>
    <t>4.1.12.</t>
  </si>
  <si>
    <t>трансформаторная мощность 2500 кВА</t>
  </si>
  <si>
    <t>Двухтрансформаторные ТП</t>
  </si>
  <si>
    <t>4.2.1.</t>
  </si>
  <si>
    <t xml:space="preserve"> трансформаторная мощность 100 кВА</t>
  </si>
  <si>
    <t>4.2.2.</t>
  </si>
  <si>
    <t>4.2.3.</t>
  </si>
  <si>
    <t>4.2.4.</t>
  </si>
  <si>
    <t xml:space="preserve"> трансформаторная мощность 400 кВА</t>
  </si>
  <si>
    <t>376/297</t>
  </si>
  <si>
    <t>376/351,36</t>
  </si>
  <si>
    <t>376/323</t>
  </si>
  <si>
    <t>4.2.5.</t>
  </si>
  <si>
    <t>4.2.6.</t>
  </si>
  <si>
    <t>1175/900</t>
  </si>
  <si>
    <t>4.2.7.</t>
  </si>
  <si>
    <t>4.2.8.</t>
  </si>
  <si>
    <t>Строительство РТП, с напряжением до 35 кВ (С6)</t>
  </si>
  <si>
    <t>5.1.1.</t>
  </si>
  <si>
    <t>5.1.2.</t>
  </si>
  <si>
    <t>5.1.3.</t>
  </si>
  <si>
    <t>5.1.4.</t>
  </si>
  <si>
    <t>5.1.5.</t>
  </si>
  <si>
    <t>5.1.6.</t>
  </si>
  <si>
    <t>5.1.7.</t>
  </si>
  <si>
    <t>5.1.8.</t>
  </si>
  <si>
    <t>5.1.9.</t>
  </si>
  <si>
    <t>5.1.10.</t>
  </si>
  <si>
    <t>5.1.11.</t>
  </si>
  <si>
    <t>5.1.12.</t>
  </si>
  <si>
    <t>5.2.1.</t>
  </si>
  <si>
    <t>5.2.2.</t>
  </si>
  <si>
    <t>5.2.3.</t>
  </si>
  <si>
    <t>5.2.4.</t>
  </si>
  <si>
    <t>5.2.5.</t>
  </si>
  <si>
    <t>5.2.6.</t>
  </si>
  <si>
    <t>5.2.7.</t>
  </si>
  <si>
    <t>5.2.8.</t>
  </si>
  <si>
    <t>Строительство центров питания, подстанций с напряжением 35 кВ и выше (ПС) (С7)</t>
  </si>
  <si>
    <t>6.1.</t>
  </si>
  <si>
    <t>ПС 35 кВ</t>
  </si>
  <si>
    <t>6.2.</t>
  </si>
  <si>
    <t>ПС 110 кВ и выше</t>
  </si>
  <si>
    <t>Приложение N 1
к Методическим указаниям
по определению размера платы
за технологическое присоединение
к электрическим сетям</t>
  </si>
  <si>
    <r>
      <t xml:space="preserve"> Объемы и стоимость строительства объектов электросетевого хозяйства в рамках исполнения мероприятий технологического присоединения     </t>
    </r>
    <r>
      <rPr>
        <b/>
        <u/>
        <sz val="12"/>
        <color theme="1"/>
        <rFont val="Times New Roman"/>
        <family val="1"/>
        <charset val="204"/>
      </rPr>
      <t>МУП "Электросервис"</t>
    </r>
  </si>
  <si>
    <t xml:space="preserve">              (наименование организации)</t>
  </si>
  <si>
    <t>Приложение N 4
к Методическим указаниям
по определению размера платы
за технологическое присоединение
к электрическим сетям</t>
  </si>
  <si>
    <r>
      <t xml:space="preserve">Фактические данные об осуществлении технологического присоединения к электрическим сетям </t>
    </r>
    <r>
      <rPr>
        <b/>
        <u/>
        <sz val="11"/>
        <color theme="1"/>
        <rFont val="Times New Roman"/>
        <family val="1"/>
        <charset val="204"/>
      </rPr>
      <t>МУП "Электросервис"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</si>
</sst>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color indexed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 Cyr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00CC"/>
      <name val="Times New Roman"/>
      <family val="1"/>
      <charset val="204"/>
    </font>
    <font>
      <sz val="11"/>
      <color rgb="FF0000CC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  <font>
      <u/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CC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5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9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2" fillId="0" borderId="1" xfId="0" applyNumberFormat="1" applyFont="1" applyBorder="1" applyAlignment="1">
      <alignment horizontal="center" vertical="top"/>
    </xf>
    <xf numFmtId="0" fontId="2" fillId="0" borderId="3" xfId="0" applyNumberFormat="1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0" fontId="2" fillId="0" borderId="1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left" wrapText="1"/>
    </xf>
    <xf numFmtId="4" fontId="2" fillId="0" borderId="2" xfId="0" applyNumberFormat="1" applyFont="1" applyBorder="1" applyAlignment="1">
      <alignment horizontal="center" vertical="top"/>
    </xf>
    <xf numFmtId="4" fontId="2" fillId="0" borderId="1" xfId="0" applyNumberFormat="1" applyFont="1" applyBorder="1" applyAlignment="1">
      <alignment horizontal="center" vertical="top"/>
    </xf>
    <xf numFmtId="4" fontId="2" fillId="0" borderId="3" xfId="0" applyNumberFormat="1" applyFont="1" applyBorder="1" applyAlignment="1">
      <alignment horizontal="center" vertical="top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 indent="1"/>
    </xf>
    <xf numFmtId="0" fontId="2" fillId="0" borderId="3" xfId="0" applyNumberFormat="1" applyFont="1" applyBorder="1" applyAlignment="1">
      <alignment horizontal="left" vertical="top" wrapText="1" indent="1"/>
    </xf>
    <xf numFmtId="0" fontId="5" fillId="0" borderId="0" xfId="0" applyNumberFormat="1" applyFont="1" applyBorder="1" applyAlignment="1">
      <alignment horizontal="justify" wrapText="1"/>
    </xf>
    <xf numFmtId="0" fontId="6" fillId="0" borderId="0" xfId="0" applyNumberFormat="1" applyFont="1" applyBorder="1" applyAlignment="1">
      <alignment horizontal="justify" wrapText="1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/>
    <xf numFmtId="0" fontId="9" fillId="0" borderId="0" xfId="0" applyFont="1" applyAlignment="1">
      <alignment horizontal="right" vertical="top" wrapText="1"/>
    </xf>
    <xf numFmtId="0" fontId="10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164" fontId="8" fillId="0" borderId="13" xfId="0" applyNumberFormat="1" applyFont="1" applyBorder="1"/>
    <xf numFmtId="0" fontId="8" fillId="0" borderId="13" xfId="0" applyFont="1" applyBorder="1"/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164" fontId="8" fillId="0" borderId="20" xfId="0" applyNumberFormat="1" applyFont="1" applyBorder="1"/>
    <xf numFmtId="0" fontId="8" fillId="0" borderId="20" xfId="0" applyFont="1" applyBorder="1"/>
    <xf numFmtId="0" fontId="2" fillId="0" borderId="21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164" fontId="8" fillId="0" borderId="23" xfId="0" applyNumberFormat="1" applyFont="1" applyBorder="1"/>
    <xf numFmtId="0" fontId="11" fillId="0" borderId="24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left" vertical="center" wrapText="1"/>
    </xf>
    <xf numFmtId="0" fontId="12" fillId="0" borderId="20" xfId="0" applyFont="1" applyFill="1" applyBorder="1"/>
    <xf numFmtId="164" fontId="12" fillId="0" borderId="20" xfId="0" applyNumberFormat="1" applyFont="1" applyFill="1" applyBorder="1"/>
    <xf numFmtId="0" fontId="2" fillId="0" borderId="2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left" vertical="center" wrapText="1"/>
    </xf>
    <xf numFmtId="0" fontId="8" fillId="2" borderId="25" xfId="0" applyFont="1" applyFill="1" applyBorder="1"/>
    <xf numFmtId="0" fontId="8" fillId="2" borderId="20" xfId="0" applyFont="1" applyFill="1" applyBorder="1"/>
    <xf numFmtId="0" fontId="8" fillId="0" borderId="26" xfId="0" applyFont="1" applyBorder="1" applyAlignment="1">
      <alignment horizontal="center"/>
    </xf>
    <xf numFmtId="0" fontId="2" fillId="0" borderId="26" xfId="0" applyFont="1" applyBorder="1" applyAlignment="1">
      <alignment horizontal="left" vertical="center" wrapText="1"/>
    </xf>
    <xf numFmtId="0" fontId="8" fillId="3" borderId="16" xfId="0" applyFont="1" applyFill="1" applyBorder="1"/>
    <xf numFmtId="0" fontId="8" fillId="3" borderId="27" xfId="0" applyFont="1" applyFill="1" applyBorder="1"/>
    <xf numFmtId="0" fontId="9" fillId="0" borderId="0" xfId="0" applyFont="1"/>
    <xf numFmtId="0" fontId="9" fillId="0" borderId="0" xfId="0" applyFont="1" applyAlignment="1">
      <alignment vertical="top"/>
    </xf>
    <xf numFmtId="0" fontId="10" fillId="0" borderId="0" xfId="0" applyFont="1" applyAlignment="1">
      <alignment horizont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30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0" fillId="0" borderId="0" xfId="0" applyFont="1"/>
    <xf numFmtId="0" fontId="8" fillId="0" borderId="4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center" wrapText="1"/>
    </xf>
    <xf numFmtId="4" fontId="8" fillId="2" borderId="12" xfId="0" applyNumberFormat="1" applyFont="1" applyFill="1" applyBorder="1"/>
    <xf numFmtId="0" fontId="8" fillId="0" borderId="43" xfId="0" applyFont="1" applyBorder="1" applyAlignment="1">
      <alignment horizontal="center" vertical="center" wrapText="1"/>
    </xf>
    <xf numFmtId="0" fontId="8" fillId="0" borderId="20" xfId="0" applyFont="1" applyBorder="1" applyAlignment="1">
      <alignment vertical="center" wrapText="1"/>
    </xf>
    <xf numFmtId="4" fontId="8" fillId="2" borderId="25" xfId="0" applyNumberFormat="1" applyFont="1" applyFill="1" applyBorder="1"/>
    <xf numFmtId="4" fontId="8" fillId="4" borderId="25" xfId="0" applyNumberFormat="1" applyFont="1" applyFill="1" applyBorder="1"/>
    <xf numFmtId="4" fontId="8" fillId="4" borderId="2" xfId="0" applyNumberFormat="1" applyFont="1" applyFill="1" applyBorder="1"/>
    <xf numFmtId="4" fontId="8" fillId="4" borderId="20" xfId="0" applyNumberFormat="1" applyFont="1" applyFill="1" applyBorder="1"/>
    <xf numFmtId="4" fontId="8" fillId="2" borderId="2" xfId="0" applyNumberFormat="1" applyFont="1" applyFill="1" applyBorder="1"/>
    <xf numFmtId="0" fontId="8" fillId="0" borderId="20" xfId="0" applyFont="1" applyBorder="1" applyAlignment="1">
      <alignment horizontal="left" vertical="center" wrapText="1" indent="1"/>
    </xf>
    <xf numFmtId="0" fontId="8" fillId="2" borderId="2" xfId="0" applyFont="1" applyFill="1" applyBorder="1"/>
    <xf numFmtId="0" fontId="8" fillId="4" borderId="25" xfId="0" applyFont="1" applyFill="1" applyBorder="1"/>
    <xf numFmtId="0" fontId="8" fillId="4" borderId="2" xfId="0" applyFont="1" applyFill="1" applyBorder="1"/>
    <xf numFmtId="0" fontId="8" fillId="2" borderId="43" xfId="0" applyFont="1" applyFill="1" applyBorder="1"/>
    <xf numFmtId="0" fontId="8" fillId="4" borderId="20" xfId="0" applyFont="1" applyFill="1" applyBorder="1"/>
    <xf numFmtId="0" fontId="8" fillId="2" borderId="3" xfId="0" applyFont="1" applyFill="1" applyBorder="1"/>
    <xf numFmtId="0" fontId="8" fillId="0" borderId="27" xfId="0" applyFont="1" applyBorder="1" applyAlignment="1">
      <alignment vertical="center" wrapText="1"/>
    </xf>
    <xf numFmtId="0" fontId="8" fillId="4" borderId="41" xfId="0" applyFont="1" applyFill="1" applyBorder="1"/>
    <xf numFmtId="0" fontId="8" fillId="4" borderId="16" xfId="0" applyFont="1" applyFill="1" applyBorder="1"/>
    <xf numFmtId="0" fontId="8" fillId="4" borderId="27" xfId="0" applyFont="1" applyFill="1" applyBorder="1"/>
    <xf numFmtId="0" fontId="2" fillId="0" borderId="30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left" vertical="center" wrapText="1"/>
    </xf>
    <xf numFmtId="0" fontId="12" fillId="2" borderId="45" xfId="0" applyFont="1" applyFill="1" applyBorder="1"/>
    <xf numFmtId="0" fontId="8" fillId="2" borderId="12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12" fillId="2" borderId="42" xfId="0" applyFont="1" applyFill="1" applyBorder="1"/>
    <xf numFmtId="0" fontId="8" fillId="2" borderId="13" xfId="0" applyFont="1" applyFill="1" applyBorder="1" applyAlignment="1">
      <alignment horizontal="center"/>
    </xf>
    <xf numFmtId="0" fontId="12" fillId="2" borderId="17" xfId="0" applyFont="1" applyFill="1" applyBorder="1"/>
    <xf numFmtId="0" fontId="8" fillId="0" borderId="39" xfId="0" applyFont="1" applyBorder="1" applyAlignment="1">
      <alignment horizontal="center" vertical="center"/>
    </xf>
    <xf numFmtId="0" fontId="2" fillId="0" borderId="46" xfId="0" applyFont="1" applyBorder="1" applyAlignment="1">
      <alignment horizontal="left" vertical="center" wrapText="1"/>
    </xf>
    <xf numFmtId="0" fontId="12" fillId="3" borderId="40" xfId="0" applyFont="1" applyFill="1" applyBorder="1"/>
    <xf numFmtId="0" fontId="8" fillId="2" borderId="16" xfId="0" applyFont="1" applyFill="1" applyBorder="1" applyAlignment="1">
      <alignment horizontal="center"/>
    </xf>
    <xf numFmtId="0" fontId="8" fillId="2" borderId="41" xfId="0" applyFont="1" applyFill="1" applyBorder="1" applyAlignment="1">
      <alignment horizontal="center"/>
    </xf>
    <xf numFmtId="0" fontId="12" fillId="3" borderId="39" xfId="0" applyFont="1" applyFill="1" applyBorder="1"/>
    <xf numFmtId="0" fontId="8" fillId="2" borderId="27" xfId="0" applyFont="1" applyFill="1" applyBorder="1" applyAlignment="1">
      <alignment horizontal="center"/>
    </xf>
    <xf numFmtId="0" fontId="12" fillId="3" borderId="26" xfId="0" applyFont="1" applyFill="1" applyBorder="1"/>
    <xf numFmtId="0" fontId="15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2" fillId="5" borderId="0" xfId="0" applyFont="1" applyFill="1" applyAlignment="1">
      <alignment horizontal="right" vertical="top" wrapText="1"/>
    </xf>
    <xf numFmtId="0" fontId="2" fillId="5" borderId="0" xfId="0" applyFont="1" applyFill="1" applyAlignment="1">
      <alignment vertical="top" wrapText="1"/>
    </xf>
    <xf numFmtId="0" fontId="10" fillId="0" borderId="0" xfId="0" applyFont="1"/>
    <xf numFmtId="0" fontId="16" fillId="0" borderId="47" xfId="0" applyFont="1" applyBorder="1" applyAlignment="1">
      <alignment horizontal="center" vertical="top"/>
    </xf>
    <xf numFmtId="0" fontId="17" fillId="0" borderId="42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2" fillId="0" borderId="39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left" vertical="center"/>
    </xf>
    <xf numFmtId="0" fontId="17" fillId="6" borderId="30" xfId="0" applyFont="1" applyFill="1" applyBorder="1" applyAlignment="1">
      <alignment horizontal="right" vertical="center"/>
    </xf>
    <xf numFmtId="0" fontId="17" fillId="6" borderId="32" xfId="0" applyFont="1" applyFill="1" applyBorder="1" applyAlignment="1">
      <alignment horizontal="right" vertical="center"/>
    </xf>
    <xf numFmtId="0" fontId="2" fillId="0" borderId="48" xfId="0" applyFont="1" applyFill="1" applyBorder="1"/>
    <xf numFmtId="0" fontId="2" fillId="0" borderId="3" xfId="0" applyFont="1" applyFill="1" applyBorder="1"/>
    <xf numFmtId="0" fontId="2" fillId="0" borderId="20" xfId="0" applyFont="1" applyFill="1" applyBorder="1"/>
    <xf numFmtId="0" fontId="2" fillId="0" borderId="43" xfId="0" applyFont="1" applyFill="1" applyBorder="1"/>
    <xf numFmtId="0" fontId="2" fillId="0" borderId="48" xfId="0" applyFont="1" applyFill="1" applyBorder="1" applyAlignment="1">
      <alignment horizontal="right"/>
    </xf>
    <xf numFmtId="0" fontId="2" fillId="0" borderId="49" xfId="0" applyFont="1" applyFill="1" applyBorder="1" applyAlignment="1">
      <alignment horizontal="right"/>
    </xf>
    <xf numFmtId="0" fontId="2" fillId="0" borderId="40" xfId="0" applyFont="1" applyFill="1" applyBorder="1"/>
    <xf numFmtId="0" fontId="2" fillId="0" borderId="27" xfId="0" applyFont="1" applyFill="1" applyBorder="1"/>
    <xf numFmtId="0" fontId="2" fillId="0" borderId="39" xfId="0" applyFont="1" applyFill="1" applyBorder="1"/>
    <xf numFmtId="0" fontId="17" fillId="7" borderId="50" xfId="0" applyFont="1" applyFill="1" applyBorder="1" applyAlignment="1">
      <alignment horizontal="left"/>
    </xf>
    <xf numFmtId="0" fontId="17" fillId="3" borderId="30" xfId="0" applyFont="1" applyFill="1" applyBorder="1" applyAlignment="1">
      <alignment horizontal="right" vertical="center"/>
    </xf>
    <xf numFmtId="0" fontId="17" fillId="3" borderId="32" xfId="0" applyFont="1" applyFill="1" applyBorder="1" applyAlignment="1">
      <alignment horizontal="right" vertical="center"/>
    </xf>
    <xf numFmtId="0" fontId="2" fillId="0" borderId="48" xfId="0" applyFont="1" applyFill="1" applyBorder="1" applyAlignment="1">
      <alignment horizontal="left"/>
    </xf>
    <xf numFmtId="0" fontId="17" fillId="2" borderId="22" xfId="0" applyFont="1" applyFill="1" applyBorder="1" applyAlignment="1">
      <alignment horizontal="left"/>
    </xf>
    <xf numFmtId="0" fontId="17" fillId="2" borderId="30" xfId="0" applyFont="1" applyFill="1" applyBorder="1" applyAlignment="1">
      <alignment horizontal="right" vertical="center"/>
    </xf>
    <xf numFmtId="0" fontId="17" fillId="2" borderId="32" xfId="0" applyFont="1" applyFill="1" applyBorder="1" applyAlignment="1">
      <alignment horizontal="right" vertical="center"/>
    </xf>
    <xf numFmtId="0" fontId="0" fillId="0" borderId="3" xfId="0" applyFill="1" applyBorder="1"/>
    <xf numFmtId="0" fontId="0" fillId="0" borderId="20" xfId="0" applyFill="1" applyBorder="1"/>
    <xf numFmtId="0" fontId="0" fillId="0" borderId="43" xfId="0" applyFill="1" applyBorder="1"/>
    <xf numFmtId="0" fontId="0" fillId="0" borderId="40" xfId="0" applyFill="1" applyBorder="1"/>
    <xf numFmtId="0" fontId="0" fillId="0" borderId="27" xfId="0" applyFill="1" applyBorder="1"/>
    <xf numFmtId="0" fontId="0" fillId="0" borderId="39" xfId="0" applyFill="1" applyBorder="1"/>
    <xf numFmtId="0" fontId="17" fillId="2" borderId="51" xfId="0" applyFont="1" applyFill="1" applyBorder="1" applyAlignment="1">
      <alignment horizontal="right" vertical="center"/>
    </xf>
    <xf numFmtId="0" fontId="8" fillId="0" borderId="19" xfId="0" applyFont="1" applyFill="1" applyBorder="1"/>
    <xf numFmtId="0" fontId="8" fillId="0" borderId="20" xfId="0" applyFont="1" applyFill="1" applyBorder="1"/>
    <xf numFmtId="0" fontId="8" fillId="0" borderId="26" xfId="0" applyFont="1" applyFill="1" applyBorder="1"/>
    <xf numFmtId="0" fontId="8" fillId="0" borderId="27" xfId="0" applyFont="1" applyFill="1" applyBorder="1"/>
    <xf numFmtId="0" fontId="9" fillId="0" borderId="0" xfId="0" applyFont="1" applyAlignment="1">
      <alignment horizontal="left" vertical="center"/>
    </xf>
    <xf numFmtId="0" fontId="19" fillId="0" borderId="0" xfId="0" applyFont="1"/>
    <xf numFmtId="0" fontId="9" fillId="0" borderId="0" xfId="0" applyFont="1" applyBorder="1" applyAlignment="1">
      <alignment horizontal="center" vertical="top"/>
    </xf>
    <xf numFmtId="0" fontId="9" fillId="0" borderId="52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53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0" fillId="8" borderId="22" xfId="0" applyFont="1" applyFill="1" applyBorder="1" applyAlignment="1">
      <alignment horizontal="left" vertical="center"/>
    </xf>
    <xf numFmtId="0" fontId="21" fillId="8" borderId="54" xfId="0" applyFont="1" applyFill="1" applyBorder="1" applyAlignment="1">
      <alignment wrapText="1"/>
    </xf>
    <xf numFmtId="0" fontId="22" fillId="8" borderId="54" xfId="0" applyFont="1" applyFill="1" applyBorder="1" applyAlignment="1">
      <alignment horizontal="center" wrapText="1"/>
    </xf>
    <xf numFmtId="0" fontId="9" fillId="8" borderId="12" xfId="0" applyFont="1" applyFill="1" applyBorder="1" applyAlignment="1">
      <alignment horizontal="center"/>
    </xf>
    <xf numFmtId="0" fontId="9" fillId="8" borderId="9" xfId="0" applyFont="1" applyFill="1" applyBorder="1" applyAlignment="1">
      <alignment horizontal="center"/>
    </xf>
    <xf numFmtId="0" fontId="9" fillId="8" borderId="23" xfId="0" applyFont="1" applyFill="1" applyBorder="1" applyAlignment="1">
      <alignment horizontal="center"/>
    </xf>
    <xf numFmtId="0" fontId="9" fillId="8" borderId="7" xfId="0" applyFont="1" applyFill="1" applyBorder="1" applyAlignment="1">
      <alignment horizontal="center"/>
    </xf>
    <xf numFmtId="0" fontId="9" fillId="8" borderId="55" xfId="0" applyFont="1" applyFill="1" applyBorder="1" applyAlignment="1">
      <alignment horizontal="center"/>
    </xf>
    <xf numFmtId="0" fontId="9" fillId="8" borderId="33" xfId="0" applyFont="1" applyFill="1" applyBorder="1" applyAlignment="1">
      <alignment horizontal="center"/>
    </xf>
    <xf numFmtId="14" fontId="9" fillId="0" borderId="48" xfId="0" applyNumberFormat="1" applyFont="1" applyBorder="1" applyAlignment="1">
      <alignment horizontal="left" vertical="center"/>
    </xf>
    <xf numFmtId="0" fontId="9" fillId="0" borderId="19" xfId="0" applyFont="1" applyBorder="1" applyAlignment="1">
      <alignment horizontal="left" wrapText="1"/>
    </xf>
    <xf numFmtId="0" fontId="9" fillId="0" borderId="19" xfId="0" applyFont="1" applyBorder="1" applyAlignment="1">
      <alignment horizontal="center" wrapText="1"/>
    </xf>
    <xf numFmtId="0" fontId="9" fillId="0" borderId="2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48" xfId="0" applyFont="1" applyBorder="1" applyAlignment="1">
      <alignment horizontal="left" vertical="center"/>
    </xf>
    <xf numFmtId="0" fontId="9" fillId="0" borderId="19" xfId="0" applyFont="1" applyBorder="1" applyAlignment="1">
      <alignment horizontal="right" wrapText="1"/>
    </xf>
    <xf numFmtId="0" fontId="9" fillId="0" borderId="25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23" fillId="0" borderId="19" xfId="0" applyFont="1" applyBorder="1" applyAlignment="1">
      <alignment horizontal="right" wrapText="1"/>
    </xf>
    <xf numFmtId="0" fontId="9" fillId="0" borderId="3" xfId="0" applyFont="1" applyBorder="1" applyAlignment="1">
      <alignment horizontal="center" vertical="center"/>
    </xf>
    <xf numFmtId="2" fontId="9" fillId="0" borderId="20" xfId="0" applyNumberFormat="1" applyFont="1" applyBorder="1" applyAlignment="1">
      <alignment horizontal="center" vertical="center"/>
    </xf>
    <xf numFmtId="2" fontId="9" fillId="0" borderId="20" xfId="0" applyNumberFormat="1" applyFont="1" applyBorder="1" applyAlignment="1">
      <alignment horizontal="center"/>
    </xf>
    <xf numFmtId="0" fontId="9" fillId="0" borderId="43" xfId="0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5" xfId="0" applyFont="1" applyBorder="1"/>
    <xf numFmtId="0" fontId="9" fillId="0" borderId="2" xfId="0" applyFont="1" applyBorder="1"/>
    <xf numFmtId="0" fontId="9" fillId="0" borderId="20" xfId="0" applyFont="1" applyBorder="1"/>
    <xf numFmtId="0" fontId="9" fillId="0" borderId="3" xfId="0" applyFont="1" applyBorder="1"/>
    <xf numFmtId="0" fontId="20" fillId="8" borderId="19" xfId="0" applyFont="1" applyFill="1" applyBorder="1" applyAlignment="1">
      <alignment horizontal="left" wrapText="1"/>
    </xf>
    <xf numFmtId="0" fontId="20" fillId="8" borderId="19" xfId="0" applyFont="1" applyFill="1" applyBorder="1" applyAlignment="1">
      <alignment wrapText="1"/>
    </xf>
    <xf numFmtId="0" fontId="9" fillId="8" borderId="19" xfId="0" applyFont="1" applyFill="1" applyBorder="1" applyAlignment="1">
      <alignment horizontal="center" wrapText="1"/>
    </xf>
    <xf numFmtId="0" fontId="9" fillId="8" borderId="25" xfId="0" applyFont="1" applyFill="1" applyBorder="1" applyAlignment="1">
      <alignment horizontal="center"/>
    </xf>
    <xf numFmtId="0" fontId="9" fillId="8" borderId="2" xfId="0" applyFont="1" applyFill="1" applyBorder="1" applyAlignment="1">
      <alignment horizontal="center"/>
    </xf>
    <xf numFmtId="0" fontId="9" fillId="8" borderId="20" xfId="0" applyFont="1" applyFill="1" applyBorder="1" applyAlignment="1">
      <alignment horizontal="center"/>
    </xf>
    <xf numFmtId="0" fontId="9" fillId="8" borderId="3" xfId="0" applyFont="1" applyFill="1" applyBorder="1" applyAlignment="1">
      <alignment horizontal="center"/>
    </xf>
    <xf numFmtId="0" fontId="9" fillId="8" borderId="25" xfId="0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center" vertical="center"/>
    </xf>
    <xf numFmtId="0" fontId="9" fillId="8" borderId="43" xfId="0" applyFont="1" applyFill="1" applyBorder="1" applyAlignment="1">
      <alignment horizontal="center" vertical="center"/>
    </xf>
    <xf numFmtId="0" fontId="9" fillId="8" borderId="20" xfId="0" applyFont="1" applyFill="1" applyBorder="1" applyAlignment="1">
      <alignment horizontal="center" vertical="center"/>
    </xf>
    <xf numFmtId="0" fontId="20" fillId="0" borderId="19" xfId="0" applyFont="1" applyBorder="1" applyAlignment="1">
      <alignment horizontal="left" vertical="center" wrapText="1"/>
    </xf>
    <xf numFmtId="0" fontId="20" fillId="0" borderId="19" xfId="0" applyFont="1" applyFill="1" applyBorder="1" applyAlignment="1">
      <alignment horizontal="left" wrapText="1"/>
    </xf>
    <xf numFmtId="0" fontId="9" fillId="0" borderId="19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left" wrapText="1"/>
    </xf>
    <xf numFmtId="0" fontId="9" fillId="0" borderId="19" xfId="0" applyFont="1" applyFill="1" applyBorder="1" applyAlignment="1">
      <alignment horizontal="right" wrapText="1"/>
    </xf>
    <xf numFmtId="14" fontId="9" fillId="0" borderId="48" xfId="0" applyNumberFormat="1" applyFont="1" applyFill="1" applyBorder="1" applyAlignment="1">
      <alignment horizontal="left" vertical="center"/>
    </xf>
    <xf numFmtId="0" fontId="21" fillId="0" borderId="19" xfId="0" applyFont="1" applyFill="1" applyBorder="1" applyAlignment="1">
      <alignment horizontal="left" wrapText="1"/>
    </xf>
    <xf numFmtId="0" fontId="22" fillId="0" borderId="19" xfId="0" applyFont="1" applyFill="1" applyBorder="1" applyAlignment="1">
      <alignment horizontal="right" wrapText="1"/>
    </xf>
    <xf numFmtId="0" fontId="20" fillId="0" borderId="2" xfId="0" applyFont="1" applyBorder="1"/>
    <xf numFmtId="0" fontId="21" fillId="0" borderId="1" xfId="0" applyFont="1" applyFill="1" applyBorder="1" applyAlignment="1">
      <alignment horizontal="left" wrapText="1"/>
    </xf>
    <xf numFmtId="0" fontId="20" fillId="8" borderId="48" xfId="0" applyFont="1" applyFill="1" applyBorder="1" applyAlignment="1">
      <alignment horizontal="left" vertical="center"/>
    </xf>
    <xf numFmtId="0" fontId="9" fillId="0" borderId="48" xfId="0" applyFont="1" applyFill="1" applyBorder="1" applyAlignment="1">
      <alignment horizontal="left" vertical="center"/>
    </xf>
    <xf numFmtId="0" fontId="20" fillId="0" borderId="19" xfId="0" applyFont="1" applyFill="1" applyBorder="1" applyAlignment="1">
      <alignment wrapText="1"/>
    </xf>
    <xf numFmtId="0" fontId="9" fillId="0" borderId="0" xfId="0" applyFont="1" applyFill="1"/>
    <xf numFmtId="0" fontId="22" fillId="9" borderId="19" xfId="0" applyFont="1" applyFill="1" applyBorder="1" applyAlignment="1">
      <alignment horizontal="right" wrapText="1"/>
    </xf>
    <xf numFmtId="0" fontId="9" fillId="0" borderId="49" xfId="0" applyFont="1" applyBorder="1" applyAlignment="1">
      <alignment horizontal="left" vertical="center"/>
    </xf>
    <xf numFmtId="0" fontId="22" fillId="9" borderId="26" xfId="0" applyFont="1" applyFill="1" applyBorder="1" applyAlignment="1">
      <alignment horizontal="right" wrapText="1"/>
    </xf>
    <xf numFmtId="0" fontId="9" fillId="0" borderId="16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1" xfId="0" applyFont="1" applyBorder="1"/>
    <xf numFmtId="0" fontId="9" fillId="0" borderId="27" xfId="0" applyFont="1" applyBorder="1"/>
    <xf numFmtId="0" fontId="9" fillId="0" borderId="40" xfId="0" applyFont="1" applyBorder="1" applyAlignment="1">
      <alignment horizontal="center" vertical="center"/>
    </xf>
    <xf numFmtId="0" fontId="9" fillId="0" borderId="16" xfId="0" applyFont="1" applyBorder="1"/>
    <xf numFmtId="0" fontId="9" fillId="0" borderId="39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right" wrapText="1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9" fillId="0" borderId="47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54;&#1090;&#1076;&#1077;&#1083;%20&#1090;&#1077;&#1093;%20&#1087;&#1088;&#1080;&#1089;&#1086;&#1077;&#1076;&#1080;&#1085;&#1077;&#1085;&#1080;&#1103;\&#1058;&#1077;&#1093;&#1085;&#1086;&#1083;&#1086;&#1075;&#1080;&#1095;&#1077;&#1089;&#1082;&#1086;&#1077;%20&#1055;&#1088;&#1080;&#1089;&#1086;&#1077;&#1076;&#1080;&#1085;&#1077;&#1085;&#1080;&#1077;\&#1054;&#1090;&#1095;&#1077;&#1090;&#1099;\&#1056;&#1069;&#1050;%202019\&#1087;&#1088;&#1080;&#1083;&#1086;&#1078;&#1077;&#1085;&#1080;&#1077;%201-4%20&#1079;&#1072;%202018%20&#1075;&#1086;&#1076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соединение всего"/>
      <sheetName val="С1"/>
      <sheetName val="НВВ"/>
      <sheetName val="объемы строительства"/>
    </sheetNames>
    <sheetDataSet>
      <sheetData sheetId="0">
        <row r="27">
          <cell r="F27">
            <v>180</v>
          </cell>
          <cell r="G27">
            <v>19553.62</v>
          </cell>
        </row>
      </sheetData>
      <sheetData sheetId="1">
        <row r="12">
          <cell r="C12">
            <v>158</v>
          </cell>
          <cell r="D12">
            <v>142</v>
          </cell>
          <cell r="E12">
            <v>180</v>
          </cell>
        </row>
        <row r="13">
          <cell r="C13">
            <v>6102.36</v>
          </cell>
          <cell r="D13">
            <v>6757.98</v>
          </cell>
          <cell r="E13">
            <v>19553.62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opLeftCell="A16" workbookViewId="0">
      <selection activeCell="F54" sqref="F54"/>
    </sheetView>
  </sheetViews>
  <sheetFormatPr defaultRowHeight="12.75" x14ac:dyDescent="0.2"/>
  <cols>
    <col min="1" max="1" width="36.28515625" customWidth="1"/>
    <col min="2" max="2" width="29.28515625" customWidth="1"/>
    <col min="3" max="3" width="17.85546875" customWidth="1"/>
    <col min="4" max="4" width="14.5703125" customWidth="1"/>
    <col min="5" max="5" width="15.7109375" customWidth="1"/>
    <col min="6" max="6" width="15.140625" customWidth="1"/>
    <col min="7" max="7" width="20.28515625" customWidth="1"/>
  </cols>
  <sheetData>
    <row r="1" spans="1:7" ht="68.25" customHeight="1" x14ac:dyDescent="0.2">
      <c r="F1" s="45" t="s">
        <v>324</v>
      </c>
      <c r="G1" s="45"/>
    </row>
    <row r="2" spans="1:7" x14ac:dyDescent="0.2">
      <c r="G2" s="83"/>
    </row>
    <row r="3" spans="1:7" x14ac:dyDescent="0.2">
      <c r="G3" s="83"/>
    </row>
    <row r="5" spans="1:7" ht="14.25" x14ac:dyDescent="0.2">
      <c r="A5" s="147" t="s">
        <v>328</v>
      </c>
    </row>
    <row r="6" spans="1:7" ht="13.5" thickBot="1" x14ac:dyDescent="0.25">
      <c r="G6" s="148" t="s">
        <v>128</v>
      </c>
    </row>
    <row r="7" spans="1:7" x14ac:dyDescent="0.2">
      <c r="A7" s="47" t="s">
        <v>129</v>
      </c>
      <c r="B7" s="149" t="s">
        <v>130</v>
      </c>
      <c r="C7" s="150"/>
      <c r="D7" s="151" t="s">
        <v>131</v>
      </c>
      <c r="E7" s="152"/>
      <c r="F7" s="151" t="s">
        <v>132</v>
      </c>
      <c r="G7" s="152"/>
    </row>
    <row r="8" spans="1:7" ht="77.25" thickBot="1" x14ac:dyDescent="0.25">
      <c r="A8" s="48"/>
      <c r="B8" s="153" t="s">
        <v>133</v>
      </c>
      <c r="C8" s="154" t="s">
        <v>134</v>
      </c>
      <c r="D8" s="155" t="s">
        <v>133</v>
      </c>
      <c r="E8" s="154" t="s">
        <v>134</v>
      </c>
      <c r="F8" s="153" t="s">
        <v>133</v>
      </c>
      <c r="G8" s="154" t="s">
        <v>134</v>
      </c>
    </row>
    <row r="9" spans="1:7" x14ac:dyDescent="0.2">
      <c r="A9" s="156" t="s">
        <v>135</v>
      </c>
      <c r="B9" s="157">
        <v>154</v>
      </c>
      <c r="C9" s="158">
        <v>4852.3599999999997</v>
      </c>
      <c r="D9" s="157">
        <f>D11+D12+D13+D14</f>
        <v>138</v>
      </c>
      <c r="E9" s="158">
        <f>E11+E12+E13+E14</f>
        <v>6072.98</v>
      </c>
      <c r="F9" s="157">
        <f t="shared" ref="F9:G9" si="0">F11+F12+F13+F14</f>
        <v>171</v>
      </c>
      <c r="G9" s="158">
        <f t="shared" si="0"/>
        <v>7043.62</v>
      </c>
    </row>
    <row r="10" spans="1:7" x14ac:dyDescent="0.2">
      <c r="A10" s="159" t="s">
        <v>136</v>
      </c>
      <c r="B10" s="160"/>
      <c r="C10" s="161"/>
      <c r="D10" s="162"/>
      <c r="E10" s="161"/>
      <c r="F10" s="162"/>
      <c r="G10" s="161"/>
    </row>
    <row r="11" spans="1:7" x14ac:dyDescent="0.2">
      <c r="A11" s="163" t="s">
        <v>137</v>
      </c>
      <c r="B11" s="160">
        <v>126</v>
      </c>
      <c r="C11" s="161">
        <v>703.76</v>
      </c>
      <c r="D11" s="162">
        <v>114</v>
      </c>
      <c r="E11" s="161">
        <v>843.92</v>
      </c>
      <c r="F11" s="162">
        <v>131</v>
      </c>
      <c r="G11" s="161">
        <v>1104.6199999999999</v>
      </c>
    </row>
    <row r="12" spans="1:7" x14ac:dyDescent="0.2">
      <c r="A12" s="163" t="s">
        <v>138</v>
      </c>
      <c r="B12" s="160">
        <v>20</v>
      </c>
      <c r="C12" s="161">
        <v>942</v>
      </c>
      <c r="D12" s="162">
        <v>17</v>
      </c>
      <c r="E12" s="161">
        <v>1533.96</v>
      </c>
      <c r="F12" s="162">
        <v>26</v>
      </c>
      <c r="G12" s="161">
        <v>1655</v>
      </c>
    </row>
    <row r="13" spans="1:7" x14ac:dyDescent="0.2">
      <c r="A13" s="163" t="s">
        <v>139</v>
      </c>
      <c r="B13" s="160">
        <v>7</v>
      </c>
      <c r="C13" s="161">
        <v>2481.6</v>
      </c>
      <c r="D13" s="162">
        <v>5</v>
      </c>
      <c r="E13" s="161">
        <v>1544.7</v>
      </c>
      <c r="F13" s="162">
        <v>13</v>
      </c>
      <c r="G13" s="161">
        <v>3124</v>
      </c>
    </row>
    <row r="14" spans="1:7" ht="13.5" thickBot="1" x14ac:dyDescent="0.25">
      <c r="A14" s="164" t="s">
        <v>140</v>
      </c>
      <c r="B14" s="165">
        <v>1</v>
      </c>
      <c r="C14" s="166">
        <v>725</v>
      </c>
      <c r="D14" s="167">
        <v>2</v>
      </c>
      <c r="E14" s="166">
        <v>2150.4</v>
      </c>
      <c r="F14" s="167">
        <v>1</v>
      </c>
      <c r="G14" s="166">
        <v>1160</v>
      </c>
    </row>
    <row r="15" spans="1:7" x14ac:dyDescent="0.2">
      <c r="A15" s="168" t="s">
        <v>141</v>
      </c>
      <c r="B15" s="169">
        <v>4</v>
      </c>
      <c r="C15" s="170">
        <v>1250</v>
      </c>
      <c r="D15" s="169">
        <f>D17+D18+D19</f>
        <v>4</v>
      </c>
      <c r="E15" s="170">
        <f>E17+E18+E19</f>
        <v>685</v>
      </c>
      <c r="F15" s="169">
        <f t="shared" ref="F15:G15" si="1">F17+F18+F19+F20</f>
        <v>9</v>
      </c>
      <c r="G15" s="170">
        <f t="shared" si="1"/>
        <v>12510</v>
      </c>
    </row>
    <row r="16" spans="1:7" x14ac:dyDescent="0.2">
      <c r="A16" s="171" t="s">
        <v>142</v>
      </c>
      <c r="B16" s="160"/>
      <c r="C16" s="161"/>
      <c r="D16" s="162"/>
      <c r="E16" s="161"/>
      <c r="F16" s="162"/>
      <c r="G16" s="161"/>
    </row>
    <row r="17" spans="1:7" x14ac:dyDescent="0.2">
      <c r="A17" s="163" t="s">
        <v>137</v>
      </c>
      <c r="B17" s="160"/>
      <c r="C17" s="161"/>
      <c r="D17" s="162">
        <v>1</v>
      </c>
      <c r="E17" s="161">
        <v>15</v>
      </c>
      <c r="F17" s="162"/>
      <c r="G17" s="161"/>
    </row>
    <row r="18" spans="1:7" x14ac:dyDescent="0.2">
      <c r="A18" s="163" t="s">
        <v>138</v>
      </c>
      <c r="B18" s="160"/>
      <c r="C18" s="161"/>
      <c r="D18" s="162">
        <v>1</v>
      </c>
      <c r="E18" s="161">
        <v>55</v>
      </c>
      <c r="F18" s="162">
        <v>1</v>
      </c>
      <c r="G18" s="161">
        <v>150</v>
      </c>
    </row>
    <row r="19" spans="1:7" x14ac:dyDescent="0.2">
      <c r="A19" s="163" t="s">
        <v>139</v>
      </c>
      <c r="B19" s="160">
        <v>4</v>
      </c>
      <c r="C19" s="161">
        <v>1250</v>
      </c>
      <c r="D19" s="162">
        <v>2</v>
      </c>
      <c r="E19" s="161">
        <v>615</v>
      </c>
      <c r="F19" s="162">
        <v>1</v>
      </c>
      <c r="G19" s="161">
        <v>360</v>
      </c>
    </row>
    <row r="20" spans="1:7" ht="13.5" thickBot="1" x14ac:dyDescent="0.25">
      <c r="A20" s="164" t="s">
        <v>140</v>
      </c>
      <c r="B20" s="165"/>
      <c r="C20" s="166"/>
      <c r="D20" s="167"/>
      <c r="E20" s="166"/>
      <c r="F20" s="167">
        <v>7</v>
      </c>
      <c r="G20" s="166">
        <v>12000</v>
      </c>
    </row>
    <row r="21" spans="1:7" x14ac:dyDescent="0.2">
      <c r="A21" s="172" t="s">
        <v>143</v>
      </c>
      <c r="B21" s="173">
        <v>0</v>
      </c>
      <c r="C21" s="174">
        <v>0</v>
      </c>
      <c r="D21" s="173"/>
      <c r="E21" s="174"/>
      <c r="F21" s="173">
        <f t="shared" ref="F21:G21" si="2">F23+F24+F25+F26</f>
        <v>0</v>
      </c>
      <c r="G21" s="174">
        <f t="shared" si="2"/>
        <v>0</v>
      </c>
    </row>
    <row r="22" spans="1:7" x14ac:dyDescent="0.2">
      <c r="A22" s="171" t="s">
        <v>142</v>
      </c>
      <c r="B22" s="160"/>
      <c r="C22" s="161"/>
      <c r="D22" s="162"/>
      <c r="E22" s="161"/>
      <c r="F22" s="162"/>
      <c r="G22" s="161"/>
    </row>
    <row r="23" spans="1:7" x14ac:dyDescent="0.2">
      <c r="A23" s="163" t="s">
        <v>137</v>
      </c>
      <c r="B23" s="175"/>
      <c r="C23" s="176"/>
      <c r="D23" s="177"/>
      <c r="E23" s="176"/>
      <c r="F23" s="177"/>
      <c r="G23" s="176"/>
    </row>
    <row r="24" spans="1:7" x14ac:dyDescent="0.2">
      <c r="A24" s="163" t="s">
        <v>138</v>
      </c>
      <c r="B24" s="175"/>
      <c r="C24" s="176"/>
      <c r="D24" s="177"/>
      <c r="E24" s="176"/>
      <c r="F24" s="177"/>
      <c r="G24" s="176"/>
    </row>
    <row r="25" spans="1:7" x14ac:dyDescent="0.2">
      <c r="A25" s="163" t="s">
        <v>139</v>
      </c>
      <c r="B25" s="175"/>
      <c r="C25" s="176"/>
      <c r="D25" s="177"/>
      <c r="E25" s="176"/>
      <c r="F25" s="177"/>
      <c r="G25" s="176"/>
    </row>
    <row r="26" spans="1:7" ht="13.5" thickBot="1" x14ac:dyDescent="0.25">
      <c r="A26" s="164" t="s">
        <v>140</v>
      </c>
      <c r="B26" s="178"/>
      <c r="C26" s="179"/>
      <c r="D26" s="180"/>
      <c r="E26" s="179"/>
      <c r="F26" s="180"/>
      <c r="G26" s="179"/>
    </row>
    <row r="27" spans="1:7" x14ac:dyDescent="0.2">
      <c r="A27" s="172" t="s">
        <v>144</v>
      </c>
      <c r="B27" s="181">
        <v>158</v>
      </c>
      <c r="C27" s="174">
        <v>6102.36</v>
      </c>
      <c r="D27" s="173">
        <f>D9+D15</f>
        <v>142</v>
      </c>
      <c r="E27" s="174">
        <f>E9+E15</f>
        <v>6757.98</v>
      </c>
      <c r="F27" s="173">
        <f t="shared" ref="F27:G27" si="3">F29+F30+F31+F32</f>
        <v>180</v>
      </c>
      <c r="G27" s="174">
        <f t="shared" si="3"/>
        <v>19553.62</v>
      </c>
    </row>
    <row r="28" spans="1:7" x14ac:dyDescent="0.2">
      <c r="A28" s="171" t="s">
        <v>142</v>
      </c>
      <c r="B28" s="160"/>
      <c r="C28" s="161"/>
      <c r="D28" s="162"/>
      <c r="E28" s="161"/>
      <c r="F28" s="162"/>
      <c r="G28" s="161"/>
    </row>
    <row r="29" spans="1:7" ht="15" x14ac:dyDescent="0.25">
      <c r="A29" s="163" t="s">
        <v>137</v>
      </c>
      <c r="B29" s="182">
        <v>126</v>
      </c>
      <c r="C29" s="183">
        <v>703.76</v>
      </c>
      <c r="D29" s="182">
        <f t="shared" ref="D29:E31" si="4">D11+D17</f>
        <v>115</v>
      </c>
      <c r="E29" s="182">
        <f t="shared" si="4"/>
        <v>858.92</v>
      </c>
      <c r="F29" s="182">
        <f t="shared" ref="F29:G32" si="5">F11+F17+F23</f>
        <v>131</v>
      </c>
      <c r="G29" s="183">
        <f t="shared" si="5"/>
        <v>1104.6199999999999</v>
      </c>
    </row>
    <row r="30" spans="1:7" ht="15" x14ac:dyDescent="0.25">
      <c r="A30" s="163" t="s">
        <v>138</v>
      </c>
      <c r="B30" s="182">
        <v>20</v>
      </c>
      <c r="C30" s="183">
        <v>942</v>
      </c>
      <c r="D30" s="182">
        <f t="shared" si="4"/>
        <v>18</v>
      </c>
      <c r="E30" s="182">
        <f t="shared" si="4"/>
        <v>1588.96</v>
      </c>
      <c r="F30" s="182">
        <f t="shared" si="5"/>
        <v>27</v>
      </c>
      <c r="G30" s="183">
        <f t="shared" si="5"/>
        <v>1805</v>
      </c>
    </row>
    <row r="31" spans="1:7" ht="15" x14ac:dyDescent="0.25">
      <c r="A31" s="163" t="s">
        <v>139</v>
      </c>
      <c r="B31" s="182">
        <v>11</v>
      </c>
      <c r="C31" s="183">
        <v>3731.6</v>
      </c>
      <c r="D31" s="182">
        <f t="shared" si="4"/>
        <v>7</v>
      </c>
      <c r="E31" s="182">
        <f t="shared" si="4"/>
        <v>2159.6999999999998</v>
      </c>
      <c r="F31" s="182">
        <f t="shared" si="5"/>
        <v>14</v>
      </c>
      <c r="G31" s="183">
        <f t="shared" si="5"/>
        <v>3484</v>
      </c>
    </row>
    <row r="32" spans="1:7" ht="15.75" thickBot="1" x14ac:dyDescent="0.3">
      <c r="A32" s="164" t="s">
        <v>140</v>
      </c>
      <c r="B32" s="184">
        <v>1</v>
      </c>
      <c r="C32" s="185">
        <v>725</v>
      </c>
      <c r="D32" s="184">
        <f>D14</f>
        <v>2</v>
      </c>
      <c r="E32" s="184">
        <f>E14</f>
        <v>2150.4</v>
      </c>
      <c r="F32" s="184">
        <f t="shared" si="5"/>
        <v>8</v>
      </c>
      <c r="G32" s="185">
        <f t="shared" si="5"/>
        <v>13160</v>
      </c>
    </row>
    <row r="33" spans="1:7" x14ac:dyDescent="0.2">
      <c r="B33" s="74"/>
      <c r="D33" s="74"/>
      <c r="E33" s="74"/>
      <c r="F33" s="74"/>
      <c r="G33" s="75"/>
    </row>
    <row r="35" spans="1:7" x14ac:dyDescent="0.2">
      <c r="A35" s="74"/>
      <c r="B35" s="74"/>
      <c r="C35" s="74"/>
      <c r="D35" s="74"/>
      <c r="E35" s="74"/>
    </row>
    <row r="36" spans="1:7" x14ac:dyDescent="0.2">
      <c r="A36" s="74"/>
      <c r="B36" s="74"/>
      <c r="C36" s="74"/>
      <c r="D36" s="75"/>
      <c r="E36" s="75"/>
      <c r="F36" s="74"/>
      <c r="G36" s="75"/>
    </row>
  </sheetData>
  <mergeCells count="5">
    <mergeCell ref="A7:A8"/>
    <mergeCell ref="B7:C7"/>
    <mergeCell ref="D7:E7"/>
    <mergeCell ref="F7:G7"/>
    <mergeCell ref="F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E25" sqref="E25"/>
    </sheetView>
  </sheetViews>
  <sheetFormatPr defaultRowHeight="12.75" x14ac:dyDescent="0.2"/>
  <cols>
    <col min="2" max="2" width="33.7109375" customWidth="1"/>
    <col min="3" max="3" width="14.7109375" customWidth="1"/>
    <col min="4" max="4" width="21.28515625" customWidth="1"/>
    <col min="5" max="5" width="24.140625" customWidth="1"/>
  </cols>
  <sheetData>
    <row r="1" spans="1:5" ht="75" customHeight="1" x14ac:dyDescent="0.25">
      <c r="A1" s="44"/>
      <c r="B1" s="44"/>
      <c r="C1" s="44"/>
      <c r="D1" s="45" t="s">
        <v>52</v>
      </c>
      <c r="E1" s="45"/>
    </row>
    <row r="2" spans="1:5" ht="15" x14ac:dyDescent="0.25">
      <c r="A2" s="44"/>
      <c r="B2" s="44"/>
      <c r="C2" s="44"/>
      <c r="D2" s="44"/>
      <c r="E2" s="44"/>
    </row>
    <row r="3" spans="1:5" ht="14.25" x14ac:dyDescent="0.2">
      <c r="A3" s="46" t="s">
        <v>53</v>
      </c>
      <c r="B3" s="46"/>
      <c r="C3" s="46"/>
      <c r="D3" s="46"/>
      <c r="E3" s="46"/>
    </row>
    <row r="4" spans="1:5" ht="15.75" thickBot="1" x14ac:dyDescent="0.3">
      <c r="A4" s="44"/>
      <c r="B4" s="44"/>
      <c r="C4" s="44"/>
      <c r="D4" s="44"/>
      <c r="E4" s="44"/>
    </row>
    <row r="5" spans="1:5" ht="15" x14ac:dyDescent="0.2">
      <c r="A5" s="47" t="s">
        <v>54</v>
      </c>
      <c r="B5" s="80" t="s">
        <v>55</v>
      </c>
      <c r="C5" s="77" t="s">
        <v>56</v>
      </c>
      <c r="D5" s="78"/>
      <c r="E5" s="79"/>
    </row>
    <row r="6" spans="1:5" ht="15.75" thickBot="1" x14ac:dyDescent="0.25">
      <c r="A6" s="48"/>
      <c r="B6" s="81"/>
      <c r="C6" s="49">
        <v>2016</v>
      </c>
      <c r="D6" s="49">
        <v>2017</v>
      </c>
      <c r="E6" s="49">
        <v>2018</v>
      </c>
    </row>
    <row r="7" spans="1:5" ht="38.25" x14ac:dyDescent="0.25">
      <c r="A7" s="50" t="s">
        <v>57</v>
      </c>
      <c r="B7" s="51" t="s">
        <v>58</v>
      </c>
      <c r="C7" s="52">
        <v>885.49611451942746</v>
      </c>
      <c r="D7" s="52">
        <v>3158.4820000000004</v>
      </c>
      <c r="E7" s="53">
        <v>3188.3</v>
      </c>
    </row>
    <row r="8" spans="1:5" ht="25.5" x14ac:dyDescent="0.25">
      <c r="A8" s="54" t="s">
        <v>59</v>
      </c>
      <c r="B8" s="55" t="s">
        <v>60</v>
      </c>
      <c r="C8" s="56">
        <v>804.66771642808453</v>
      </c>
      <c r="D8" s="56">
        <v>568.66999999999996</v>
      </c>
      <c r="E8" s="57">
        <v>2771.1</v>
      </c>
    </row>
    <row r="9" spans="1:5" ht="38.25" x14ac:dyDescent="0.25">
      <c r="A9" s="58"/>
      <c r="B9" s="59" t="s">
        <v>61</v>
      </c>
      <c r="C9" s="56">
        <v>27.561799591002046</v>
      </c>
      <c r="D9" s="56">
        <v>6.14</v>
      </c>
      <c r="E9" s="57"/>
    </row>
    <row r="10" spans="1:5" ht="38.25" x14ac:dyDescent="0.25">
      <c r="A10" s="60"/>
      <c r="B10" s="59" t="s">
        <v>62</v>
      </c>
      <c r="C10" s="61">
        <v>1149.8743694614861</v>
      </c>
      <c r="D10" s="61">
        <v>1283.5999999999999</v>
      </c>
      <c r="E10" s="57"/>
    </row>
    <row r="11" spans="1:5" ht="25.5" x14ac:dyDescent="0.25">
      <c r="A11" s="62"/>
      <c r="B11" s="63" t="s">
        <v>63</v>
      </c>
      <c r="C11" s="64">
        <v>2867.6</v>
      </c>
      <c r="D11" s="65">
        <v>4046.8</v>
      </c>
      <c r="E11" s="65">
        <v>5959.4</v>
      </c>
    </row>
    <row r="12" spans="1:5" ht="25.5" x14ac:dyDescent="0.25">
      <c r="A12" s="66"/>
      <c r="B12" s="67" t="s">
        <v>64</v>
      </c>
      <c r="C12" s="68">
        <v>158</v>
      </c>
      <c r="D12" s="69">
        <v>142</v>
      </c>
      <c r="E12" s="69">
        <f>'[1]присоединение всего'!F27</f>
        <v>180</v>
      </c>
    </row>
    <row r="13" spans="1:5" ht="26.25" thickBot="1" x14ac:dyDescent="0.3">
      <c r="A13" s="70"/>
      <c r="B13" s="71" t="s">
        <v>65</v>
      </c>
      <c r="C13" s="72">
        <v>6102.36</v>
      </c>
      <c r="D13" s="73">
        <v>6757.98</v>
      </c>
      <c r="E13" s="73">
        <f>'[1]присоединение всего'!G27</f>
        <v>19553.62</v>
      </c>
    </row>
    <row r="14" spans="1:5" ht="15" x14ac:dyDescent="0.25">
      <c r="A14" s="44"/>
      <c r="B14" s="44"/>
      <c r="C14" s="44"/>
      <c r="D14" s="44"/>
      <c r="E14" s="44"/>
    </row>
    <row r="15" spans="1:5" ht="15" x14ac:dyDescent="0.25">
      <c r="A15" s="44"/>
      <c r="B15" s="44"/>
      <c r="C15" s="44"/>
      <c r="D15" s="44"/>
      <c r="E15" s="44"/>
    </row>
    <row r="16" spans="1:5" ht="15" x14ac:dyDescent="0.25">
      <c r="A16" s="44"/>
      <c r="B16" s="44" t="s">
        <v>66</v>
      </c>
      <c r="C16" s="44"/>
      <c r="D16" s="44"/>
      <c r="E16" s="44"/>
    </row>
    <row r="17" spans="1:5" ht="15" x14ac:dyDescent="0.25">
      <c r="A17" s="44"/>
      <c r="B17" s="44" t="s">
        <v>67</v>
      </c>
      <c r="C17" s="44"/>
      <c r="D17" s="44"/>
      <c r="E17" s="44"/>
    </row>
    <row r="18" spans="1:5" ht="15" x14ac:dyDescent="0.25">
      <c r="A18" s="44"/>
      <c r="B18" s="44" t="s">
        <v>68</v>
      </c>
      <c r="C18" s="44"/>
      <c r="D18" s="44"/>
      <c r="E18" s="44"/>
    </row>
    <row r="19" spans="1:5" ht="15" x14ac:dyDescent="0.25">
      <c r="A19" s="44"/>
      <c r="B19" s="44" t="s">
        <v>69</v>
      </c>
      <c r="C19" s="44"/>
      <c r="D19" s="44"/>
      <c r="E19" s="44"/>
    </row>
    <row r="20" spans="1:5" ht="15" x14ac:dyDescent="0.25">
      <c r="A20" s="44"/>
      <c r="B20" s="44"/>
      <c r="C20" s="44"/>
      <c r="D20" s="44"/>
      <c r="E20" s="44"/>
    </row>
    <row r="21" spans="1:5" ht="15" x14ac:dyDescent="0.25">
      <c r="A21" s="44"/>
      <c r="B21" s="44"/>
      <c r="C21" s="44"/>
      <c r="D21" s="44"/>
      <c r="E21" s="44"/>
    </row>
  </sheetData>
  <mergeCells count="6">
    <mergeCell ref="D1:E1"/>
    <mergeCell ref="A3:E3"/>
    <mergeCell ref="A5:A6"/>
    <mergeCell ref="B5:B6"/>
    <mergeCell ref="C5:E5"/>
    <mergeCell ref="A8:A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workbookViewId="0">
      <selection activeCell="I1" sqref="I1:K3"/>
    </sheetView>
  </sheetViews>
  <sheetFormatPr defaultRowHeight="12.75" x14ac:dyDescent="0.2"/>
  <cols>
    <col min="1" max="1" width="7.85546875" style="84" customWidth="1"/>
    <col min="2" max="2" width="47.28515625" customWidth="1"/>
    <col min="3" max="11" width="11.7109375" customWidth="1"/>
  </cols>
  <sheetData>
    <row r="1" spans="1:12" ht="15" customHeight="1" x14ac:dyDescent="0.25">
      <c r="A1" s="82"/>
      <c r="I1" s="145" t="s">
        <v>126</v>
      </c>
      <c r="J1" s="145"/>
      <c r="K1" s="145"/>
      <c r="L1" s="146"/>
    </row>
    <row r="2" spans="1:12" x14ac:dyDescent="0.2">
      <c r="I2" s="145"/>
      <c r="J2" s="145"/>
      <c r="K2" s="145"/>
    </row>
    <row r="3" spans="1:12" ht="45" customHeight="1" x14ac:dyDescent="0.2">
      <c r="I3" s="145"/>
      <c r="J3" s="145"/>
      <c r="K3" s="145"/>
    </row>
    <row r="4" spans="1:12" ht="14.25" x14ac:dyDescent="0.2">
      <c r="A4" s="85" t="s">
        <v>70</v>
      </c>
      <c r="B4" s="85"/>
      <c r="C4" s="85"/>
      <c r="D4" s="85"/>
      <c r="E4" s="85"/>
      <c r="F4" s="85"/>
      <c r="G4" s="85"/>
      <c r="H4" s="85"/>
      <c r="I4" s="85"/>
      <c r="J4" s="85"/>
    </row>
    <row r="5" spans="1:12" ht="14.25" x14ac:dyDescent="0.2">
      <c r="A5" s="46" t="s">
        <v>71</v>
      </c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2" ht="14.25" x14ac:dyDescent="0.2">
      <c r="A6" s="46" t="s">
        <v>72</v>
      </c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2" ht="14.25" x14ac:dyDescent="0.2">
      <c r="A7" s="76"/>
      <c r="B7" s="76"/>
      <c r="C7" s="76"/>
      <c r="D7" s="76"/>
      <c r="E7" s="76"/>
      <c r="F7" s="76"/>
      <c r="G7" s="76"/>
      <c r="H7" s="76"/>
      <c r="I7" s="76"/>
      <c r="J7" s="76"/>
    </row>
    <row r="8" spans="1:12" ht="15" x14ac:dyDescent="0.25">
      <c r="A8" s="86" t="s">
        <v>127</v>
      </c>
      <c r="B8" s="76"/>
      <c r="C8" s="76"/>
      <c r="D8" s="76"/>
      <c r="E8" s="76"/>
      <c r="F8" s="76"/>
      <c r="G8" s="76"/>
      <c r="H8" s="76"/>
      <c r="I8" s="76"/>
      <c r="J8" s="76"/>
    </row>
    <row r="9" spans="1:12" ht="15.75" thickBot="1" x14ac:dyDescent="0.3">
      <c r="A9" s="87"/>
      <c r="B9" s="44"/>
      <c r="C9" s="44"/>
      <c r="D9" s="44"/>
      <c r="E9" s="44"/>
      <c r="F9" s="44"/>
      <c r="G9" s="44"/>
      <c r="H9" s="44"/>
      <c r="I9" s="44"/>
      <c r="J9" s="88" t="s">
        <v>73</v>
      </c>
    </row>
    <row r="10" spans="1:12" ht="15" x14ac:dyDescent="0.2">
      <c r="A10" s="89" t="s">
        <v>74</v>
      </c>
      <c r="B10" s="90" t="s">
        <v>75</v>
      </c>
      <c r="C10" s="78" t="s">
        <v>76</v>
      </c>
      <c r="D10" s="78"/>
      <c r="E10" s="78"/>
      <c r="F10" s="91" t="s">
        <v>77</v>
      </c>
      <c r="G10" s="78"/>
      <c r="H10" s="79"/>
      <c r="I10" s="91" t="s">
        <v>78</v>
      </c>
      <c r="J10" s="78"/>
      <c r="K10" s="79"/>
    </row>
    <row r="11" spans="1:12" ht="30" x14ac:dyDescent="0.2">
      <c r="A11" s="92"/>
      <c r="B11" s="93"/>
      <c r="C11" s="94" t="s">
        <v>79</v>
      </c>
      <c r="D11" s="95" t="s">
        <v>80</v>
      </c>
      <c r="E11" s="96" t="s">
        <v>81</v>
      </c>
      <c r="F11" s="97" t="s">
        <v>79</v>
      </c>
      <c r="G11" s="95" t="s">
        <v>80</v>
      </c>
      <c r="H11" s="96" t="s">
        <v>81</v>
      </c>
      <c r="I11" s="97" t="s">
        <v>79</v>
      </c>
      <c r="J11" s="95" t="s">
        <v>80</v>
      </c>
      <c r="K11" s="98" t="s">
        <v>81</v>
      </c>
    </row>
    <row r="12" spans="1:12" s="104" customFormat="1" ht="15.75" thickBot="1" x14ac:dyDescent="0.25">
      <c r="A12" s="99">
        <v>1</v>
      </c>
      <c r="B12" s="100">
        <v>2</v>
      </c>
      <c r="C12" s="101">
        <v>3</v>
      </c>
      <c r="D12" s="102" t="s">
        <v>82</v>
      </c>
      <c r="E12" s="103" t="s">
        <v>83</v>
      </c>
      <c r="F12" s="99">
        <v>4</v>
      </c>
      <c r="G12" s="102" t="s">
        <v>84</v>
      </c>
      <c r="H12" s="100" t="s">
        <v>85</v>
      </c>
      <c r="I12" s="99">
        <v>5</v>
      </c>
      <c r="J12" s="102" t="s">
        <v>86</v>
      </c>
      <c r="K12" s="100" t="s">
        <v>87</v>
      </c>
    </row>
    <row r="13" spans="1:12" ht="30" x14ac:dyDescent="0.25">
      <c r="A13" s="105" t="s">
        <v>3</v>
      </c>
      <c r="B13" s="106" t="s">
        <v>88</v>
      </c>
      <c r="C13" s="107">
        <f>C14+C15+C16+C17+C18+C27</f>
        <v>2867.6</v>
      </c>
      <c r="D13" s="107">
        <f t="shared" ref="D13:H13" si="0">D14+D15+D16+D17+D18+D27</f>
        <v>885.5</v>
      </c>
      <c r="E13" s="107">
        <f t="shared" si="0"/>
        <v>1982.1000000000004</v>
      </c>
      <c r="F13" s="107">
        <f t="shared" si="0"/>
        <v>4046.8000000000006</v>
      </c>
      <c r="G13" s="107">
        <f t="shared" si="0"/>
        <v>2188.41</v>
      </c>
      <c r="H13" s="107">
        <f t="shared" si="0"/>
        <v>1858.3899999999999</v>
      </c>
      <c r="I13" s="107">
        <f>I14+I15+I16+I17+I18</f>
        <v>5959.4000000000005</v>
      </c>
      <c r="J13" s="107">
        <f t="shared" ref="J13:K13" si="1">J14+J15+J16+J17+J18</f>
        <v>3158.4820000000004</v>
      </c>
      <c r="K13" s="107">
        <f t="shared" si="1"/>
        <v>2800.9180000000001</v>
      </c>
    </row>
    <row r="14" spans="1:12" ht="15" x14ac:dyDescent="0.25">
      <c r="A14" s="108" t="s">
        <v>89</v>
      </c>
      <c r="B14" s="109" t="s">
        <v>90</v>
      </c>
      <c r="C14" s="110">
        <v>244.9</v>
      </c>
      <c r="D14" s="111">
        <v>75.430000000000007</v>
      </c>
      <c r="E14" s="112">
        <v>169.47</v>
      </c>
      <c r="F14" s="110">
        <v>222.1</v>
      </c>
      <c r="G14" s="111">
        <v>120.16</v>
      </c>
      <c r="H14" s="112">
        <v>101.94</v>
      </c>
      <c r="I14" s="110">
        <v>381.6</v>
      </c>
      <c r="J14" s="111">
        <f>I14*53%</f>
        <v>202.24800000000002</v>
      </c>
      <c r="K14" s="113">
        <f>I14*47%</f>
        <v>179.352</v>
      </c>
    </row>
    <row r="15" spans="1:12" ht="15" x14ac:dyDescent="0.25">
      <c r="A15" s="108" t="s">
        <v>91</v>
      </c>
      <c r="B15" s="109" t="s">
        <v>92</v>
      </c>
      <c r="C15" s="110">
        <v>30.7</v>
      </c>
      <c r="D15" s="111">
        <v>9.4600000000000009</v>
      </c>
      <c r="E15" s="112">
        <v>21.24</v>
      </c>
      <c r="F15" s="110">
        <v>13</v>
      </c>
      <c r="G15" s="111">
        <v>7.04</v>
      </c>
      <c r="H15" s="112">
        <v>5.96</v>
      </c>
      <c r="I15" s="110">
        <v>12.3</v>
      </c>
      <c r="J15" s="111">
        <f t="shared" ref="J15:J26" si="2">I15*53%</f>
        <v>6.519000000000001</v>
      </c>
      <c r="K15" s="113">
        <f t="shared" ref="K15:K26" si="3">I15*47%</f>
        <v>5.7809999999999997</v>
      </c>
    </row>
    <row r="16" spans="1:12" ht="15" x14ac:dyDescent="0.25">
      <c r="A16" s="108" t="s">
        <v>93</v>
      </c>
      <c r="B16" s="109" t="s">
        <v>94</v>
      </c>
      <c r="C16" s="110">
        <v>1897.3000000000002</v>
      </c>
      <c r="D16" s="111">
        <v>584.37</v>
      </c>
      <c r="E16" s="112">
        <v>1312.93</v>
      </c>
      <c r="F16" s="110">
        <v>1942.6000000000001</v>
      </c>
      <c r="G16" s="111">
        <v>1050.6300000000001</v>
      </c>
      <c r="H16" s="112">
        <v>891.97</v>
      </c>
      <c r="I16" s="110">
        <v>3717.8</v>
      </c>
      <c r="J16" s="111">
        <f t="shared" si="2"/>
        <v>1970.4340000000002</v>
      </c>
      <c r="K16" s="113">
        <f t="shared" si="3"/>
        <v>1747.366</v>
      </c>
    </row>
    <row r="17" spans="1:11" ht="15" x14ac:dyDescent="0.25">
      <c r="A17" s="108" t="s">
        <v>95</v>
      </c>
      <c r="B17" s="109" t="s">
        <v>96</v>
      </c>
      <c r="C17" s="110">
        <v>538.79999999999995</v>
      </c>
      <c r="D17" s="111">
        <v>165.95</v>
      </c>
      <c r="E17" s="112">
        <v>372.85</v>
      </c>
      <c r="F17" s="110">
        <v>529.70000000000005</v>
      </c>
      <c r="G17" s="111">
        <v>286.57</v>
      </c>
      <c r="H17" s="112">
        <v>243.13</v>
      </c>
      <c r="I17" s="110">
        <v>1040.4000000000001</v>
      </c>
      <c r="J17" s="111">
        <f t="shared" si="2"/>
        <v>551.41200000000003</v>
      </c>
      <c r="K17" s="113">
        <f t="shared" si="3"/>
        <v>488.988</v>
      </c>
    </row>
    <row r="18" spans="1:11" ht="15" x14ac:dyDescent="0.25">
      <c r="A18" s="108" t="s">
        <v>97</v>
      </c>
      <c r="B18" s="109" t="s">
        <v>98</v>
      </c>
      <c r="C18" s="110">
        <v>155.9</v>
      </c>
      <c r="D18" s="110">
        <v>50.29</v>
      </c>
      <c r="E18" s="114">
        <v>105.61000000000001</v>
      </c>
      <c r="F18" s="110">
        <v>1339.4</v>
      </c>
      <c r="G18" s="110">
        <v>724.01</v>
      </c>
      <c r="H18" s="114">
        <v>615.39</v>
      </c>
      <c r="I18" s="110">
        <f>I19+I20+I21</f>
        <v>807.30000000000007</v>
      </c>
      <c r="J18" s="110">
        <f t="shared" ref="J18:K18" si="4">J19+J20+J21</f>
        <v>427.86900000000003</v>
      </c>
      <c r="K18" s="110">
        <f t="shared" si="4"/>
        <v>379.43099999999998</v>
      </c>
    </row>
    <row r="19" spans="1:11" ht="15" x14ac:dyDescent="0.25">
      <c r="A19" s="108" t="s">
        <v>99</v>
      </c>
      <c r="B19" s="109" t="s">
        <v>100</v>
      </c>
      <c r="C19" s="110">
        <v>7.4</v>
      </c>
      <c r="D19" s="111">
        <v>2.2799999999999998</v>
      </c>
      <c r="E19" s="112">
        <v>5.12</v>
      </c>
      <c r="F19" s="110">
        <v>1248.8</v>
      </c>
      <c r="G19" s="111">
        <v>675.6</v>
      </c>
      <c r="H19" s="112">
        <v>573.20000000000005</v>
      </c>
      <c r="I19" s="110">
        <f>665.7-6</f>
        <v>659.7</v>
      </c>
      <c r="J19" s="111">
        <f t="shared" si="2"/>
        <v>349.64100000000002</v>
      </c>
      <c r="K19" s="113">
        <f t="shared" si="3"/>
        <v>310.05900000000003</v>
      </c>
    </row>
    <row r="20" spans="1:11" ht="45" x14ac:dyDescent="0.25">
      <c r="A20" s="108" t="s">
        <v>101</v>
      </c>
      <c r="B20" s="109" t="s">
        <v>102</v>
      </c>
      <c r="C20" s="110">
        <v>11.5</v>
      </c>
      <c r="D20" s="111">
        <v>3.55</v>
      </c>
      <c r="E20" s="112">
        <v>7.95</v>
      </c>
      <c r="F20" s="110">
        <v>11.8</v>
      </c>
      <c r="G20" s="111">
        <v>6.39</v>
      </c>
      <c r="H20" s="112">
        <v>5.41</v>
      </c>
      <c r="I20" s="110">
        <v>41</v>
      </c>
      <c r="J20" s="111">
        <f t="shared" si="2"/>
        <v>21.73</v>
      </c>
      <c r="K20" s="113">
        <f t="shared" si="3"/>
        <v>19.27</v>
      </c>
    </row>
    <row r="21" spans="1:11" ht="30" x14ac:dyDescent="0.25">
      <c r="A21" s="108" t="s">
        <v>103</v>
      </c>
      <c r="B21" s="109" t="s">
        <v>104</v>
      </c>
      <c r="C21" s="110">
        <v>137</v>
      </c>
      <c r="D21" s="110">
        <v>44.46</v>
      </c>
      <c r="E21" s="114">
        <v>92.54</v>
      </c>
      <c r="F21" s="110">
        <v>78.800000000000011</v>
      </c>
      <c r="G21" s="110">
        <v>42.02</v>
      </c>
      <c r="H21" s="114">
        <v>36.78</v>
      </c>
      <c r="I21" s="110">
        <f>I22+I23+I24+I25+I26</f>
        <v>106.60000000000001</v>
      </c>
      <c r="J21" s="110">
        <f t="shared" ref="J21:K21" si="5">J22+J23+J24+J25+J26</f>
        <v>56.498000000000005</v>
      </c>
      <c r="K21" s="110">
        <f t="shared" si="5"/>
        <v>50.101999999999997</v>
      </c>
    </row>
    <row r="22" spans="1:11" ht="15" x14ac:dyDescent="0.25">
      <c r="A22" s="108" t="s">
        <v>105</v>
      </c>
      <c r="B22" s="115" t="s">
        <v>106</v>
      </c>
      <c r="C22" s="110">
        <v>15.2</v>
      </c>
      <c r="D22" s="111">
        <v>4.6900000000000004</v>
      </c>
      <c r="E22" s="112">
        <v>10.51</v>
      </c>
      <c r="F22" s="110">
        <v>13.1</v>
      </c>
      <c r="G22" s="111">
        <v>7.09</v>
      </c>
      <c r="H22" s="112">
        <v>6.01</v>
      </c>
      <c r="I22" s="110">
        <v>15.9</v>
      </c>
      <c r="J22" s="111">
        <f t="shared" si="2"/>
        <v>8.4270000000000014</v>
      </c>
      <c r="K22" s="113">
        <f t="shared" si="3"/>
        <v>7.4729999999999999</v>
      </c>
    </row>
    <row r="23" spans="1:11" ht="15" x14ac:dyDescent="0.25">
      <c r="A23" s="108" t="s">
        <v>107</v>
      </c>
      <c r="B23" s="115" t="s">
        <v>108</v>
      </c>
      <c r="C23" s="110">
        <v>94.6</v>
      </c>
      <c r="D23" s="111">
        <v>29.14</v>
      </c>
      <c r="E23" s="112">
        <v>65.459999999999994</v>
      </c>
      <c r="F23" s="110">
        <v>55.7</v>
      </c>
      <c r="G23" s="111">
        <v>30.14</v>
      </c>
      <c r="H23" s="112">
        <v>25.56</v>
      </c>
      <c r="I23" s="110">
        <v>78.7</v>
      </c>
      <c r="J23" s="111">
        <f t="shared" si="2"/>
        <v>41.711000000000006</v>
      </c>
      <c r="K23" s="113">
        <f t="shared" si="3"/>
        <v>36.988999999999997</v>
      </c>
    </row>
    <row r="24" spans="1:11" ht="30" x14ac:dyDescent="0.25">
      <c r="A24" s="108" t="s">
        <v>109</v>
      </c>
      <c r="B24" s="115" t="s">
        <v>110</v>
      </c>
      <c r="C24" s="110">
        <v>15.4</v>
      </c>
      <c r="D24" s="111">
        <v>4.75</v>
      </c>
      <c r="E24" s="112">
        <v>10.65</v>
      </c>
      <c r="F24" s="110">
        <v>7.7</v>
      </c>
      <c r="G24" s="111">
        <v>3.54</v>
      </c>
      <c r="H24" s="112">
        <v>4.16</v>
      </c>
      <c r="I24" s="110">
        <v>5.9</v>
      </c>
      <c r="J24" s="111">
        <f t="shared" si="2"/>
        <v>3.1270000000000002</v>
      </c>
      <c r="K24" s="113">
        <f t="shared" si="3"/>
        <v>2.7730000000000001</v>
      </c>
    </row>
    <row r="25" spans="1:11" ht="15" x14ac:dyDescent="0.25">
      <c r="A25" s="108" t="s">
        <v>111</v>
      </c>
      <c r="B25" s="115" t="s">
        <v>112</v>
      </c>
      <c r="C25" s="110">
        <v>11.8</v>
      </c>
      <c r="D25" s="111">
        <v>5.88</v>
      </c>
      <c r="E25" s="112">
        <v>5.92</v>
      </c>
      <c r="F25" s="110">
        <v>2.2999999999999998</v>
      </c>
      <c r="G25" s="111">
        <v>1.25</v>
      </c>
      <c r="H25" s="112">
        <v>1.05</v>
      </c>
      <c r="I25" s="110">
        <v>0</v>
      </c>
      <c r="J25" s="111">
        <f t="shared" si="2"/>
        <v>0</v>
      </c>
      <c r="K25" s="113">
        <f t="shared" si="3"/>
        <v>0</v>
      </c>
    </row>
    <row r="26" spans="1:11" ht="30" x14ac:dyDescent="0.25">
      <c r="A26" s="108" t="s">
        <v>113</v>
      </c>
      <c r="B26" s="115" t="s">
        <v>114</v>
      </c>
      <c r="C26" s="110">
        <v>0</v>
      </c>
      <c r="D26" s="111"/>
      <c r="E26" s="112"/>
      <c r="F26" s="110">
        <v>0</v>
      </c>
      <c r="G26" s="111"/>
      <c r="H26" s="112"/>
      <c r="I26" s="110">
        <v>6.1</v>
      </c>
      <c r="J26" s="111">
        <f t="shared" si="2"/>
        <v>3.2330000000000001</v>
      </c>
      <c r="K26" s="113">
        <f t="shared" si="3"/>
        <v>2.8669999999999995</v>
      </c>
    </row>
    <row r="27" spans="1:11" ht="15" x14ac:dyDescent="0.25">
      <c r="A27" s="108" t="s">
        <v>115</v>
      </c>
      <c r="B27" s="109" t="s">
        <v>116</v>
      </c>
      <c r="C27" s="110">
        <v>0</v>
      </c>
      <c r="D27" s="68">
        <v>0</v>
      </c>
      <c r="E27" s="116">
        <v>0</v>
      </c>
      <c r="F27" s="110">
        <v>0</v>
      </c>
      <c r="G27" s="68">
        <v>0</v>
      </c>
      <c r="H27" s="116">
        <v>0</v>
      </c>
      <c r="I27" s="110">
        <f t="shared" ref="I27:I31" si="6">J27+K27</f>
        <v>0</v>
      </c>
      <c r="J27" s="68">
        <f t="shared" ref="J27:K27" si="7">J28+J29+J30+J31</f>
        <v>0</v>
      </c>
      <c r="K27" s="69">
        <f t="shared" si="7"/>
        <v>0</v>
      </c>
    </row>
    <row r="28" spans="1:11" ht="15" x14ac:dyDescent="0.25">
      <c r="A28" s="108" t="s">
        <v>117</v>
      </c>
      <c r="B28" s="109" t="s">
        <v>118</v>
      </c>
      <c r="C28" s="110">
        <v>0</v>
      </c>
      <c r="D28" s="117"/>
      <c r="E28" s="118"/>
      <c r="F28" s="119">
        <v>0</v>
      </c>
      <c r="G28" s="117"/>
      <c r="H28" s="120"/>
      <c r="I28" s="119">
        <f t="shared" si="6"/>
        <v>0</v>
      </c>
      <c r="J28" s="117"/>
      <c r="K28" s="120"/>
    </row>
    <row r="29" spans="1:11" ht="15" x14ac:dyDescent="0.25">
      <c r="A29" s="108" t="s">
        <v>119</v>
      </c>
      <c r="B29" s="109" t="s">
        <v>120</v>
      </c>
      <c r="C29" s="110">
        <v>0</v>
      </c>
      <c r="D29" s="117"/>
      <c r="E29" s="118"/>
      <c r="F29" s="119">
        <v>0</v>
      </c>
      <c r="G29" s="117"/>
      <c r="H29" s="120"/>
      <c r="I29" s="119">
        <f t="shared" si="6"/>
        <v>0</v>
      </c>
      <c r="J29" s="117"/>
      <c r="K29" s="120"/>
    </row>
    <row r="30" spans="1:11" ht="15" x14ac:dyDescent="0.25">
      <c r="A30" s="108" t="s">
        <v>121</v>
      </c>
      <c r="B30" s="109" t="s">
        <v>122</v>
      </c>
      <c r="C30" s="121">
        <v>0</v>
      </c>
      <c r="D30" s="117"/>
      <c r="E30" s="118"/>
      <c r="F30" s="119">
        <v>0</v>
      </c>
      <c r="G30" s="117"/>
      <c r="H30" s="120"/>
      <c r="I30" s="119">
        <f t="shared" si="6"/>
        <v>0</v>
      </c>
      <c r="J30" s="117"/>
      <c r="K30" s="120"/>
    </row>
    <row r="31" spans="1:11" ht="30.75" thickBot="1" x14ac:dyDescent="0.3">
      <c r="A31" s="99" t="s">
        <v>123</v>
      </c>
      <c r="B31" s="122" t="s">
        <v>124</v>
      </c>
      <c r="C31" s="121">
        <v>0</v>
      </c>
      <c r="D31" s="117"/>
      <c r="E31" s="123"/>
      <c r="F31" s="119">
        <v>0</v>
      </c>
      <c r="G31" s="124"/>
      <c r="H31" s="125"/>
      <c r="I31" s="119">
        <f t="shared" si="6"/>
        <v>0</v>
      </c>
      <c r="J31" s="124"/>
      <c r="K31" s="125"/>
    </row>
    <row r="32" spans="1:11" s="44" customFormat="1" ht="15" x14ac:dyDescent="0.25">
      <c r="A32" s="126" t="s">
        <v>4</v>
      </c>
      <c r="B32" s="127" t="s">
        <v>64</v>
      </c>
      <c r="C32" s="128">
        <f>[1]С1!C12</f>
        <v>158</v>
      </c>
      <c r="D32" s="129" t="s">
        <v>125</v>
      </c>
      <c r="E32" s="130" t="s">
        <v>125</v>
      </c>
      <c r="F32" s="131">
        <f>[1]С1!D12</f>
        <v>142</v>
      </c>
      <c r="G32" s="129" t="s">
        <v>125</v>
      </c>
      <c r="H32" s="132" t="s">
        <v>125</v>
      </c>
      <c r="I32" s="133">
        <f>[1]С1!E12</f>
        <v>180</v>
      </c>
      <c r="J32" s="129" t="s">
        <v>125</v>
      </c>
      <c r="K32" s="132" t="s">
        <v>125</v>
      </c>
    </row>
    <row r="33" spans="1:11" s="44" customFormat="1" ht="15.75" thickBot="1" x14ac:dyDescent="0.3">
      <c r="A33" s="134" t="s">
        <v>5</v>
      </c>
      <c r="B33" s="135" t="s">
        <v>65</v>
      </c>
      <c r="C33" s="136">
        <f>[1]С1!C13</f>
        <v>6102.36</v>
      </c>
      <c r="D33" s="137" t="s">
        <v>125</v>
      </c>
      <c r="E33" s="138" t="s">
        <v>125</v>
      </c>
      <c r="F33" s="139">
        <f>[1]С1!D13</f>
        <v>6757.98</v>
      </c>
      <c r="G33" s="137" t="s">
        <v>125</v>
      </c>
      <c r="H33" s="140" t="s">
        <v>125</v>
      </c>
      <c r="I33" s="141">
        <f>[1]С1!E13</f>
        <v>19553.62</v>
      </c>
      <c r="J33" s="137" t="s">
        <v>125</v>
      </c>
      <c r="K33" s="140" t="s">
        <v>125</v>
      </c>
    </row>
    <row r="35" spans="1:11" s="44" customFormat="1" ht="15" x14ac:dyDescent="0.25">
      <c r="A35" s="142"/>
      <c r="B35" s="142"/>
      <c r="C35" s="142"/>
      <c r="D35" s="142"/>
      <c r="E35" s="142"/>
      <c r="F35" s="142"/>
      <c r="G35" s="142"/>
      <c r="H35" s="142"/>
      <c r="I35" s="142"/>
      <c r="J35" s="142"/>
      <c r="K35" s="142"/>
    </row>
    <row r="38" spans="1:11" x14ac:dyDescent="0.2">
      <c r="A38" s="143"/>
      <c r="B38" s="74"/>
      <c r="C38" s="74"/>
      <c r="D38" s="74"/>
      <c r="E38" s="74"/>
      <c r="F38" s="74"/>
      <c r="G38" s="74"/>
      <c r="H38" s="74"/>
      <c r="I38" s="74"/>
      <c r="J38" s="74"/>
    </row>
    <row r="39" spans="1:11" x14ac:dyDescent="0.2">
      <c r="A39" s="144"/>
      <c r="B39" s="74"/>
      <c r="C39" s="74"/>
      <c r="D39" s="74"/>
      <c r="E39" s="74"/>
      <c r="F39" s="75"/>
      <c r="G39" s="75"/>
      <c r="H39" s="75"/>
      <c r="I39" s="75"/>
      <c r="J39" s="75"/>
    </row>
  </sheetData>
  <mergeCells count="10">
    <mergeCell ref="A35:K35"/>
    <mergeCell ref="I1:K3"/>
    <mergeCell ref="A4:J4"/>
    <mergeCell ref="A5:K5"/>
    <mergeCell ref="A6:K6"/>
    <mergeCell ref="A10:A11"/>
    <mergeCell ref="B10:B11"/>
    <mergeCell ref="C10:E10"/>
    <mergeCell ref="F10:H10"/>
    <mergeCell ref="I10:K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4"/>
  <sheetViews>
    <sheetView topLeftCell="A94" workbookViewId="0">
      <selection activeCell="B134" sqref="B134"/>
    </sheetView>
  </sheetViews>
  <sheetFormatPr defaultColWidth="9.140625" defaultRowHeight="12.75" x14ac:dyDescent="0.2"/>
  <cols>
    <col min="1" max="1" width="9.5703125" style="186" customWidth="1"/>
    <col min="2" max="2" width="45.5703125" style="74" customWidth="1"/>
    <col min="3" max="3" width="12.7109375" style="74" customWidth="1"/>
    <col min="4" max="5" width="11.140625" style="74" customWidth="1"/>
    <col min="6" max="6" width="15.7109375" style="74" customWidth="1"/>
    <col min="7" max="7" width="14.28515625" style="74" customWidth="1"/>
    <col min="8" max="8" width="11.7109375" style="74" customWidth="1"/>
    <col min="9" max="10" width="11.28515625" style="74" customWidth="1"/>
    <col min="11" max="11" width="14.140625" style="74" customWidth="1"/>
    <col min="12" max="12" width="14.28515625" style="74" customWidth="1"/>
    <col min="13" max="13" width="11.85546875" style="74" customWidth="1"/>
    <col min="14" max="15" width="11.42578125" style="74" customWidth="1"/>
    <col min="16" max="16" width="15.28515625" style="74" customWidth="1"/>
    <col min="17" max="17" width="14.28515625" style="74" customWidth="1"/>
    <col min="18" max="16384" width="9.140625" style="74"/>
  </cols>
  <sheetData>
    <row r="1" spans="1:17" x14ac:dyDescent="0.2">
      <c r="O1" s="276" t="s">
        <v>327</v>
      </c>
      <c r="P1" s="277"/>
      <c r="Q1" s="277"/>
    </row>
    <row r="2" spans="1:17" x14ac:dyDescent="0.2">
      <c r="O2" s="277"/>
      <c r="P2" s="277"/>
      <c r="Q2" s="277"/>
    </row>
    <row r="3" spans="1:17" ht="48.75" customHeight="1" x14ac:dyDescent="0.2">
      <c r="O3" s="277"/>
      <c r="P3" s="277"/>
      <c r="Q3" s="277"/>
    </row>
    <row r="5" spans="1:17" ht="15.75" x14ac:dyDescent="0.25">
      <c r="B5" s="187" t="s">
        <v>325</v>
      </c>
      <c r="C5" s="187"/>
    </row>
    <row r="6" spans="1:17" ht="15.75" customHeight="1" thickBot="1" x14ac:dyDescent="0.25">
      <c r="G6" s="188"/>
      <c r="K6" s="278" t="s">
        <v>326</v>
      </c>
      <c r="L6" s="278"/>
      <c r="M6" s="278"/>
      <c r="N6" s="278"/>
      <c r="O6" s="278"/>
      <c r="P6" s="278"/>
      <c r="Q6" s="278"/>
    </row>
    <row r="7" spans="1:17" ht="13.5" customHeight="1" x14ac:dyDescent="0.2">
      <c r="A7" s="189" t="s">
        <v>74</v>
      </c>
      <c r="B7" s="190" t="s">
        <v>145</v>
      </c>
      <c r="C7" s="191" t="s">
        <v>130</v>
      </c>
      <c r="D7" s="192"/>
      <c r="E7" s="192"/>
      <c r="F7" s="192"/>
      <c r="G7" s="193"/>
      <c r="H7" s="194" t="s">
        <v>131</v>
      </c>
      <c r="I7" s="195"/>
      <c r="J7" s="196"/>
      <c r="K7" s="196"/>
      <c r="L7" s="197"/>
      <c r="M7" s="198" t="s">
        <v>132</v>
      </c>
      <c r="N7" s="195"/>
      <c r="O7" s="196"/>
      <c r="P7" s="196"/>
      <c r="Q7" s="197"/>
    </row>
    <row r="8" spans="1:17" ht="96" customHeight="1" thickBot="1" x14ac:dyDescent="0.25">
      <c r="A8" s="199"/>
      <c r="B8" s="200"/>
      <c r="C8" s="201" t="s">
        <v>146</v>
      </c>
      <c r="D8" s="202" t="s">
        <v>147</v>
      </c>
      <c r="E8" s="203" t="s">
        <v>148</v>
      </c>
      <c r="F8" s="204" t="s">
        <v>134</v>
      </c>
      <c r="G8" s="154" t="s">
        <v>149</v>
      </c>
      <c r="H8" s="201" t="s">
        <v>146</v>
      </c>
      <c r="I8" s="202" t="s">
        <v>147</v>
      </c>
      <c r="J8" s="203" t="s">
        <v>148</v>
      </c>
      <c r="K8" s="204" t="s">
        <v>150</v>
      </c>
      <c r="L8" s="154" t="s">
        <v>149</v>
      </c>
      <c r="M8" s="201" t="s">
        <v>146</v>
      </c>
      <c r="N8" s="202" t="s">
        <v>147</v>
      </c>
      <c r="O8" s="203" t="s">
        <v>151</v>
      </c>
      <c r="P8" s="204" t="s">
        <v>152</v>
      </c>
      <c r="Q8" s="154" t="s">
        <v>149</v>
      </c>
    </row>
    <row r="9" spans="1:17" x14ac:dyDescent="0.2">
      <c r="A9" s="205" t="s">
        <v>3</v>
      </c>
      <c r="B9" s="206" t="s">
        <v>153</v>
      </c>
      <c r="C9" s="207" t="s">
        <v>125</v>
      </c>
      <c r="D9" s="208" t="s">
        <v>125</v>
      </c>
      <c r="E9" s="209"/>
      <c r="F9" s="209" t="s">
        <v>125</v>
      </c>
      <c r="G9" s="210" t="s">
        <v>125</v>
      </c>
      <c r="H9" s="211" t="s">
        <v>125</v>
      </c>
      <c r="I9" s="212" t="s">
        <v>125</v>
      </c>
      <c r="J9" s="209"/>
      <c r="K9" s="209" t="s">
        <v>125</v>
      </c>
      <c r="L9" s="210" t="s">
        <v>125</v>
      </c>
      <c r="M9" s="213" t="s">
        <v>125</v>
      </c>
      <c r="N9" s="212" t="s">
        <v>125</v>
      </c>
      <c r="O9" s="209"/>
      <c r="P9" s="209" t="s">
        <v>125</v>
      </c>
      <c r="Q9" s="210" t="s">
        <v>125</v>
      </c>
    </row>
    <row r="10" spans="1:17" x14ac:dyDescent="0.2">
      <c r="A10" s="214" t="s">
        <v>89</v>
      </c>
      <c r="B10" s="215" t="s">
        <v>154</v>
      </c>
      <c r="C10" s="216" t="s">
        <v>125</v>
      </c>
      <c r="D10" s="217" t="s">
        <v>125</v>
      </c>
      <c r="E10" s="218" t="s">
        <v>125</v>
      </c>
      <c r="F10" s="218" t="s">
        <v>125</v>
      </c>
      <c r="G10" s="219" t="s">
        <v>125</v>
      </c>
      <c r="H10" s="220" t="s">
        <v>125</v>
      </c>
      <c r="I10" s="217" t="s">
        <v>125</v>
      </c>
      <c r="J10" s="218" t="s">
        <v>125</v>
      </c>
      <c r="K10" s="218" t="s">
        <v>125</v>
      </c>
      <c r="L10" s="221" t="s">
        <v>125</v>
      </c>
      <c r="M10" s="222" t="s">
        <v>125</v>
      </c>
      <c r="N10" s="217" t="s">
        <v>125</v>
      </c>
      <c r="O10" s="218" t="s">
        <v>125</v>
      </c>
      <c r="P10" s="218" t="s">
        <v>125</v>
      </c>
      <c r="Q10" s="221" t="s">
        <v>125</v>
      </c>
    </row>
    <row r="11" spans="1:17" x14ac:dyDescent="0.2">
      <c r="A11" s="223" t="s">
        <v>155</v>
      </c>
      <c r="B11" s="224" t="s">
        <v>156</v>
      </c>
      <c r="C11" s="216" t="s">
        <v>125</v>
      </c>
      <c r="D11" s="225" t="s">
        <v>125</v>
      </c>
      <c r="E11" s="226" t="s">
        <v>125</v>
      </c>
      <c r="F11" s="226" t="s">
        <v>125</v>
      </c>
      <c r="G11" s="221" t="s">
        <v>125</v>
      </c>
      <c r="H11" s="220" t="s">
        <v>125</v>
      </c>
      <c r="I11" s="217" t="s">
        <v>125</v>
      </c>
      <c r="J11" s="218" t="s">
        <v>125</v>
      </c>
      <c r="K11" s="218" t="s">
        <v>125</v>
      </c>
      <c r="L11" s="221" t="s">
        <v>125</v>
      </c>
      <c r="M11" s="222" t="s">
        <v>125</v>
      </c>
      <c r="N11" s="217" t="s">
        <v>125</v>
      </c>
      <c r="O11" s="218" t="s">
        <v>125</v>
      </c>
      <c r="P11" s="218" t="s">
        <v>125</v>
      </c>
      <c r="Q11" s="221" t="s">
        <v>125</v>
      </c>
    </row>
    <row r="12" spans="1:17" x14ac:dyDescent="0.2">
      <c r="A12" s="223"/>
      <c r="B12" s="227" t="s">
        <v>157</v>
      </c>
      <c r="C12" s="228">
        <v>0.4</v>
      </c>
      <c r="D12" s="217">
        <v>0.17499999999999999</v>
      </c>
      <c r="E12" s="218">
        <v>36</v>
      </c>
      <c r="F12" s="218">
        <v>15</v>
      </c>
      <c r="G12" s="229">
        <v>20.189080000000001</v>
      </c>
      <c r="H12" s="222">
        <v>0.4</v>
      </c>
      <c r="I12" s="217">
        <v>1.593</v>
      </c>
      <c r="J12" s="218">
        <v>210.6</v>
      </c>
      <c r="K12" s="218">
        <v>145</v>
      </c>
      <c r="L12" s="230">
        <v>1091.7529999999999</v>
      </c>
      <c r="M12" s="231">
        <v>0.22</v>
      </c>
      <c r="N12" s="217">
        <v>0.19</v>
      </c>
      <c r="O12" s="218">
        <v>20.7</v>
      </c>
      <c r="P12" s="232">
        <v>8</v>
      </c>
      <c r="Q12" s="229">
        <f>29376.14/1000</f>
        <v>29.376139999999999</v>
      </c>
    </row>
    <row r="13" spans="1:17" x14ac:dyDescent="0.2">
      <c r="A13" s="223"/>
      <c r="B13" s="227"/>
      <c r="C13" s="228">
        <v>0.4</v>
      </c>
      <c r="D13" s="217">
        <v>0.09</v>
      </c>
      <c r="E13" s="218">
        <v>36</v>
      </c>
      <c r="F13" s="218">
        <v>15</v>
      </c>
      <c r="G13" s="229">
        <v>8.9627700000000008</v>
      </c>
      <c r="H13" s="222">
        <v>0.4</v>
      </c>
      <c r="I13" s="217">
        <v>0.246</v>
      </c>
      <c r="J13" s="218">
        <v>62</v>
      </c>
      <c r="K13" s="218">
        <v>12</v>
      </c>
      <c r="L13" s="230">
        <v>98.966999999999999</v>
      </c>
      <c r="M13" s="231">
        <v>0.4</v>
      </c>
      <c r="N13" s="217">
        <v>0.193</v>
      </c>
      <c r="O13" s="218">
        <v>99</v>
      </c>
      <c r="P13" s="218">
        <v>35</v>
      </c>
      <c r="Q13" s="229">
        <v>75.303089999999997</v>
      </c>
    </row>
    <row r="14" spans="1:17" x14ac:dyDescent="0.2">
      <c r="A14" s="223"/>
      <c r="B14" s="227"/>
      <c r="C14" s="228">
        <v>0.4</v>
      </c>
      <c r="D14" s="217">
        <v>0.28999999999999998</v>
      </c>
      <c r="E14" s="218">
        <v>36</v>
      </c>
      <c r="F14" s="218">
        <v>15</v>
      </c>
      <c r="G14" s="229">
        <v>43.81541</v>
      </c>
      <c r="H14" s="222">
        <v>0.4</v>
      </c>
      <c r="I14" s="217">
        <v>4.2000000000000003E-2</v>
      </c>
      <c r="J14" s="218">
        <v>62</v>
      </c>
      <c r="K14" s="218">
        <v>15</v>
      </c>
      <c r="L14" s="230">
        <v>33.951999999999998</v>
      </c>
      <c r="M14" s="231">
        <v>0.4</v>
      </c>
      <c r="N14" s="217">
        <v>0.12</v>
      </c>
      <c r="O14" s="218">
        <v>99</v>
      </c>
      <c r="P14" s="218">
        <v>45</v>
      </c>
      <c r="Q14" s="229">
        <v>53.830869999999997</v>
      </c>
    </row>
    <row r="15" spans="1:17" x14ac:dyDescent="0.2">
      <c r="A15" s="223"/>
      <c r="B15" s="227"/>
      <c r="C15" s="228">
        <v>0.4</v>
      </c>
      <c r="D15" s="217">
        <v>0.1</v>
      </c>
      <c r="E15" s="218">
        <v>36</v>
      </c>
      <c r="F15" s="218">
        <v>1</v>
      </c>
      <c r="G15" s="229">
        <v>23.362020000000001</v>
      </c>
      <c r="H15" s="222">
        <v>0.4</v>
      </c>
      <c r="I15" s="217">
        <v>4.4999999999999998E-2</v>
      </c>
      <c r="J15" s="218">
        <v>62</v>
      </c>
      <c r="K15" s="218">
        <v>15</v>
      </c>
      <c r="L15" s="230">
        <v>15.368</v>
      </c>
      <c r="M15" s="231">
        <v>0.4</v>
      </c>
      <c r="N15" s="217">
        <v>0.09</v>
      </c>
      <c r="O15" s="218">
        <v>148</v>
      </c>
      <c r="P15" s="218">
        <v>180</v>
      </c>
      <c r="Q15" s="229">
        <v>241.26979</v>
      </c>
    </row>
    <row r="16" spans="1:17" x14ac:dyDescent="0.2">
      <c r="A16" s="223"/>
      <c r="B16" s="227"/>
      <c r="C16" s="228">
        <v>10</v>
      </c>
      <c r="D16" s="217">
        <v>1.52</v>
      </c>
      <c r="E16" s="218">
        <v>2790</v>
      </c>
      <c r="F16" s="218">
        <v>725</v>
      </c>
      <c r="G16" s="229">
        <v>2739.6675</v>
      </c>
      <c r="H16" s="222">
        <v>0.4</v>
      </c>
      <c r="I16" s="217">
        <v>0.39</v>
      </c>
      <c r="J16" s="218">
        <v>20.7</v>
      </c>
      <c r="K16" s="233">
        <v>1</v>
      </c>
      <c r="L16" s="230">
        <v>63.335999999999999</v>
      </c>
      <c r="M16" s="231">
        <v>0.22</v>
      </c>
      <c r="N16" s="217">
        <v>0.14000000000000001</v>
      </c>
      <c r="O16" s="218">
        <v>20.7</v>
      </c>
      <c r="P16" s="218">
        <v>0.2</v>
      </c>
      <c r="Q16" s="229">
        <v>44.362360000000002</v>
      </c>
    </row>
    <row r="17" spans="1:17" x14ac:dyDescent="0.2">
      <c r="A17" s="223"/>
      <c r="B17" s="227"/>
      <c r="C17" s="228">
        <v>6</v>
      </c>
      <c r="D17" s="217">
        <v>0.16</v>
      </c>
      <c r="E17" s="218">
        <v>2874</v>
      </c>
      <c r="F17" s="218">
        <v>368</v>
      </c>
      <c r="G17" s="229">
        <v>507.85923000000003</v>
      </c>
      <c r="H17" s="222">
        <v>0.4</v>
      </c>
      <c r="I17" s="217">
        <v>0.23</v>
      </c>
      <c r="J17" s="218">
        <v>20.7</v>
      </c>
      <c r="K17" s="233">
        <v>2</v>
      </c>
      <c r="L17" s="230">
        <v>56.506</v>
      </c>
      <c r="M17" s="231">
        <v>0.22</v>
      </c>
      <c r="N17" s="217">
        <v>0.2</v>
      </c>
      <c r="O17" s="218">
        <v>20.7</v>
      </c>
      <c r="P17" s="218">
        <v>0.2</v>
      </c>
      <c r="Q17" s="229">
        <v>93.383480000000006</v>
      </c>
    </row>
    <row r="18" spans="1:17" x14ac:dyDescent="0.2">
      <c r="A18" s="223"/>
      <c r="B18" s="227"/>
      <c r="C18" s="228">
        <v>6</v>
      </c>
      <c r="D18" s="217">
        <v>1.3480000000000001</v>
      </c>
      <c r="E18" s="218">
        <v>1674</v>
      </c>
      <c r="F18" s="218">
        <v>300</v>
      </c>
      <c r="G18" s="229">
        <v>1420.3093699999999</v>
      </c>
      <c r="H18" s="222">
        <v>0.4</v>
      </c>
      <c r="I18" s="217">
        <v>0.25600000000000001</v>
      </c>
      <c r="J18" s="218">
        <v>148.5</v>
      </c>
      <c r="K18" s="218">
        <v>80</v>
      </c>
      <c r="L18" s="230">
        <v>93.177000000000007</v>
      </c>
      <c r="M18" s="231">
        <v>0.22</v>
      </c>
      <c r="N18" s="217">
        <v>7.0000000000000007E-2</v>
      </c>
      <c r="O18" s="218">
        <v>20.7</v>
      </c>
      <c r="P18" s="218">
        <v>0.2</v>
      </c>
      <c r="Q18" s="229">
        <v>87.18629</v>
      </c>
    </row>
    <row r="19" spans="1:17" x14ac:dyDescent="0.2">
      <c r="A19" s="223"/>
      <c r="B19" s="227"/>
      <c r="C19" s="228"/>
      <c r="D19" s="217"/>
      <c r="E19" s="218"/>
      <c r="F19" s="218"/>
      <c r="G19" s="219"/>
      <c r="H19" s="222">
        <v>0.4</v>
      </c>
      <c r="I19" s="217">
        <v>0.13500000000000001</v>
      </c>
      <c r="J19" s="218">
        <v>80</v>
      </c>
      <c r="K19" s="218">
        <v>15</v>
      </c>
      <c r="L19" s="230">
        <v>48.417000000000002</v>
      </c>
      <c r="M19" s="231">
        <v>0.22</v>
      </c>
      <c r="N19" s="217">
        <v>0.23499999999999999</v>
      </c>
      <c r="O19" s="218">
        <v>20.7</v>
      </c>
      <c r="P19" s="218">
        <v>0.2</v>
      </c>
      <c r="Q19" s="229">
        <v>58.165329999999997</v>
      </c>
    </row>
    <row r="20" spans="1:17" x14ac:dyDescent="0.2">
      <c r="A20" s="223"/>
      <c r="B20" s="227"/>
      <c r="C20" s="228"/>
      <c r="D20" s="217"/>
      <c r="E20" s="218"/>
      <c r="F20" s="218"/>
      <c r="G20" s="219"/>
      <c r="H20" s="222">
        <v>0.4</v>
      </c>
      <c r="I20" s="217">
        <v>0.34499999999999997</v>
      </c>
      <c r="J20" s="218">
        <v>62</v>
      </c>
      <c r="K20" s="218">
        <v>14.5</v>
      </c>
      <c r="L20" s="230">
        <v>63.34</v>
      </c>
      <c r="M20" s="231">
        <v>0.22</v>
      </c>
      <c r="N20" s="217">
        <v>0.14000000000000001</v>
      </c>
      <c r="O20" s="218">
        <v>20.7</v>
      </c>
      <c r="P20" s="218">
        <v>0.2</v>
      </c>
      <c r="Q20" s="229">
        <v>52.85031</v>
      </c>
    </row>
    <row r="21" spans="1:17" x14ac:dyDescent="0.2">
      <c r="A21" s="223"/>
      <c r="B21" s="227"/>
      <c r="C21" s="228"/>
      <c r="D21" s="217"/>
      <c r="E21" s="218"/>
      <c r="F21" s="218"/>
      <c r="G21" s="219"/>
      <c r="H21" s="222">
        <v>0.4</v>
      </c>
      <c r="I21" s="217">
        <v>0.12</v>
      </c>
      <c r="J21" s="218">
        <v>62</v>
      </c>
      <c r="K21" s="218">
        <v>15</v>
      </c>
      <c r="L21" s="230">
        <v>14.006</v>
      </c>
      <c r="M21" s="231">
        <v>0.22</v>
      </c>
      <c r="N21" s="217">
        <v>0.11</v>
      </c>
      <c r="O21" s="218">
        <v>20.7</v>
      </c>
      <c r="P21" s="218">
        <v>0.2</v>
      </c>
      <c r="Q21" s="229">
        <v>51.165799999999997</v>
      </c>
    </row>
    <row r="22" spans="1:17" x14ac:dyDescent="0.2">
      <c r="A22" s="223"/>
      <c r="B22" s="227"/>
      <c r="C22" s="228"/>
      <c r="D22" s="217"/>
      <c r="E22" s="218"/>
      <c r="F22" s="218"/>
      <c r="G22" s="219"/>
      <c r="H22" s="222">
        <v>0.4</v>
      </c>
      <c r="I22" s="217">
        <v>0.4</v>
      </c>
      <c r="J22" s="218">
        <v>20.7</v>
      </c>
      <c r="K22" s="218">
        <v>1</v>
      </c>
      <c r="L22" s="230">
        <v>63.993000000000002</v>
      </c>
      <c r="M22" s="231">
        <v>0.22</v>
      </c>
      <c r="N22" s="217">
        <v>0.11</v>
      </c>
      <c r="O22" s="218">
        <v>20.7</v>
      </c>
      <c r="P22" s="218">
        <v>0.2</v>
      </c>
      <c r="Q22" s="229">
        <v>47.43844</v>
      </c>
    </row>
    <row r="23" spans="1:17" x14ac:dyDescent="0.2">
      <c r="A23" s="223"/>
      <c r="B23" s="227"/>
      <c r="C23" s="228"/>
      <c r="D23" s="217"/>
      <c r="E23" s="218"/>
      <c r="F23" s="218"/>
      <c r="G23" s="219"/>
      <c r="H23" s="222">
        <v>0.4</v>
      </c>
      <c r="I23" s="217">
        <v>0.25</v>
      </c>
      <c r="J23" s="218">
        <v>20.7</v>
      </c>
      <c r="K23" s="218">
        <v>1</v>
      </c>
      <c r="L23" s="230">
        <v>92.396000000000001</v>
      </c>
      <c r="M23" s="231">
        <v>0.22</v>
      </c>
      <c r="N23" s="217">
        <v>0.11</v>
      </c>
      <c r="O23" s="218">
        <v>20.7</v>
      </c>
      <c r="P23" s="218">
        <v>0.2</v>
      </c>
      <c r="Q23" s="229">
        <v>48.633850000000002</v>
      </c>
    </row>
    <row r="24" spans="1:17" x14ac:dyDescent="0.2">
      <c r="A24" s="223"/>
      <c r="B24" s="227"/>
      <c r="C24" s="228"/>
      <c r="D24" s="217"/>
      <c r="E24" s="218"/>
      <c r="F24" s="218"/>
      <c r="G24" s="219"/>
      <c r="H24" s="222">
        <v>0.4</v>
      </c>
      <c r="I24" s="217">
        <v>0.34</v>
      </c>
      <c r="J24" s="218">
        <v>20.7</v>
      </c>
      <c r="K24" s="218">
        <v>1</v>
      </c>
      <c r="L24" s="230">
        <v>62.186999999999998</v>
      </c>
      <c r="M24" s="231">
        <v>0.22</v>
      </c>
      <c r="N24" s="217">
        <v>0.48</v>
      </c>
      <c r="O24" s="218">
        <v>20.7</v>
      </c>
      <c r="P24" s="218">
        <v>0.2</v>
      </c>
      <c r="Q24" s="229">
        <v>72.020840000000007</v>
      </c>
    </row>
    <row r="25" spans="1:17" x14ac:dyDescent="0.2">
      <c r="A25" s="223"/>
      <c r="B25" s="227"/>
      <c r="C25" s="228"/>
      <c r="D25" s="217"/>
      <c r="E25" s="218"/>
      <c r="F25" s="218"/>
      <c r="G25" s="219"/>
      <c r="H25" s="222">
        <v>6</v>
      </c>
      <c r="I25" s="217">
        <v>0.44700000000000001</v>
      </c>
      <c r="J25" s="218">
        <v>2319</v>
      </c>
      <c r="K25" s="218">
        <v>75</v>
      </c>
      <c r="L25" s="230">
        <v>381.60199999999998</v>
      </c>
      <c r="M25" s="231">
        <v>0.22</v>
      </c>
      <c r="N25" s="217">
        <v>0.155</v>
      </c>
      <c r="O25" s="218">
        <v>20.7</v>
      </c>
      <c r="P25" s="218">
        <v>0.2</v>
      </c>
      <c r="Q25" s="229">
        <v>50.733220000000003</v>
      </c>
    </row>
    <row r="26" spans="1:17" x14ac:dyDescent="0.2">
      <c r="A26" s="223"/>
      <c r="B26" s="227"/>
      <c r="C26" s="228"/>
      <c r="D26" s="217"/>
      <c r="E26" s="218"/>
      <c r="F26" s="218"/>
      <c r="G26" s="219"/>
      <c r="H26" s="222">
        <v>6</v>
      </c>
      <c r="I26" s="217">
        <v>1.3080000000000001</v>
      </c>
      <c r="J26" s="218">
        <v>2899</v>
      </c>
      <c r="K26" s="218">
        <v>300</v>
      </c>
      <c r="L26" s="230">
        <v>1420.309</v>
      </c>
      <c r="M26" s="231">
        <v>0.22</v>
      </c>
      <c r="N26" s="217">
        <v>0.12</v>
      </c>
      <c r="O26" s="218">
        <v>20.7</v>
      </c>
      <c r="P26" s="218">
        <v>0.2</v>
      </c>
      <c r="Q26" s="229">
        <v>49.816299999999998</v>
      </c>
    </row>
    <row r="27" spans="1:17" x14ac:dyDescent="0.2">
      <c r="A27" s="223"/>
      <c r="B27" s="227"/>
      <c r="C27" s="228"/>
      <c r="D27" s="217"/>
      <c r="E27" s="218"/>
      <c r="F27" s="218"/>
      <c r="G27" s="219"/>
      <c r="H27" s="222">
        <v>10</v>
      </c>
      <c r="I27" s="217">
        <v>0.03</v>
      </c>
      <c r="J27" s="218">
        <v>4832</v>
      </c>
      <c r="K27" s="218">
        <v>10</v>
      </c>
      <c r="L27" s="230">
        <v>9.7309999999999999</v>
      </c>
      <c r="M27" s="231">
        <v>0.22</v>
      </c>
      <c r="N27" s="217">
        <v>5.5E-2</v>
      </c>
      <c r="O27" s="218">
        <v>20.7</v>
      </c>
      <c r="P27" s="218">
        <v>0.2</v>
      </c>
      <c r="Q27" s="229">
        <v>44.484369999999998</v>
      </c>
    </row>
    <row r="28" spans="1:17" x14ac:dyDescent="0.2">
      <c r="A28" s="223"/>
      <c r="B28" s="227"/>
      <c r="C28" s="234"/>
      <c r="D28" s="217"/>
      <c r="E28" s="218"/>
      <c r="F28" s="218"/>
      <c r="G28" s="219"/>
      <c r="H28" s="220"/>
      <c r="I28" s="217"/>
      <c r="J28" s="218"/>
      <c r="K28" s="218"/>
      <c r="L28" s="221"/>
      <c r="M28" s="231">
        <v>0.22</v>
      </c>
      <c r="N28" s="217">
        <v>0.09</v>
      </c>
      <c r="O28" s="218">
        <v>20.7</v>
      </c>
      <c r="P28" s="218">
        <v>0.2</v>
      </c>
      <c r="Q28" s="229">
        <v>50.575249999999997</v>
      </c>
    </row>
    <row r="29" spans="1:17" x14ac:dyDescent="0.2">
      <c r="A29" s="223"/>
      <c r="B29" s="227"/>
      <c r="C29" s="234"/>
      <c r="D29" s="217"/>
      <c r="E29" s="218"/>
      <c r="F29" s="218"/>
      <c r="G29" s="219"/>
      <c r="H29" s="220"/>
      <c r="I29" s="217"/>
      <c r="J29" s="218"/>
      <c r="K29" s="218"/>
      <c r="L29" s="221"/>
      <c r="M29" s="231">
        <v>0.22</v>
      </c>
      <c r="N29" s="217">
        <v>0.36</v>
      </c>
      <c r="O29" s="218">
        <v>20.7</v>
      </c>
      <c r="P29" s="218">
        <v>0.2</v>
      </c>
      <c r="Q29" s="229">
        <v>72.714500000000001</v>
      </c>
    </row>
    <row r="30" spans="1:17" x14ac:dyDescent="0.2">
      <c r="A30" s="223"/>
      <c r="B30" s="227"/>
      <c r="C30" s="234"/>
      <c r="D30" s="217"/>
      <c r="E30" s="218"/>
      <c r="F30" s="218"/>
      <c r="G30" s="219"/>
      <c r="H30" s="220"/>
      <c r="I30" s="217"/>
      <c r="J30" s="218"/>
      <c r="K30" s="218"/>
      <c r="L30" s="221"/>
      <c r="M30" s="231">
        <v>0.22</v>
      </c>
      <c r="N30" s="217">
        <v>0.64</v>
      </c>
      <c r="O30" s="218">
        <v>20.7</v>
      </c>
      <c r="P30" s="218">
        <v>0.2</v>
      </c>
      <c r="Q30" s="229">
        <v>91.232699999999994</v>
      </c>
    </row>
    <row r="31" spans="1:17" x14ac:dyDescent="0.2">
      <c r="A31" s="223"/>
      <c r="B31" s="227"/>
      <c r="C31" s="234"/>
      <c r="D31" s="217"/>
      <c r="E31" s="218"/>
      <c r="F31" s="218"/>
      <c r="G31" s="219"/>
      <c r="H31" s="220"/>
      <c r="I31" s="217"/>
      <c r="J31" s="218"/>
      <c r="K31" s="218"/>
      <c r="L31" s="221"/>
      <c r="M31" s="231">
        <v>0.22</v>
      </c>
      <c r="N31" s="217">
        <v>0.22</v>
      </c>
      <c r="O31" s="218">
        <v>20.7</v>
      </c>
      <c r="P31" s="218">
        <v>0.2</v>
      </c>
      <c r="Q31" s="229">
        <v>58.949060000000003</v>
      </c>
    </row>
    <row r="32" spans="1:17" x14ac:dyDescent="0.2">
      <c r="A32" s="223"/>
      <c r="B32" s="227"/>
      <c r="C32" s="234"/>
      <c r="D32" s="217"/>
      <c r="E32" s="218"/>
      <c r="F32" s="218"/>
      <c r="G32" s="219"/>
      <c r="H32" s="220"/>
      <c r="I32" s="217"/>
      <c r="J32" s="218"/>
      <c r="K32" s="218"/>
      <c r="L32" s="221"/>
      <c r="M32" s="231">
        <v>0.22</v>
      </c>
      <c r="N32" s="217">
        <v>0.08</v>
      </c>
      <c r="O32" s="218">
        <v>20.7</v>
      </c>
      <c r="P32" s="218">
        <v>0.2</v>
      </c>
      <c r="Q32" s="229">
        <v>46.568530000000003</v>
      </c>
    </row>
    <row r="33" spans="1:17" x14ac:dyDescent="0.2">
      <c r="A33" s="223"/>
      <c r="B33" s="227"/>
      <c r="C33" s="234"/>
      <c r="D33" s="217"/>
      <c r="E33" s="218"/>
      <c r="F33" s="218"/>
      <c r="G33" s="219"/>
      <c r="H33" s="220"/>
      <c r="I33" s="217"/>
      <c r="J33" s="218"/>
      <c r="K33" s="218"/>
      <c r="L33" s="221"/>
      <c r="M33" s="231">
        <v>0.22</v>
      </c>
      <c r="N33" s="217">
        <v>0.11</v>
      </c>
      <c r="O33" s="218">
        <v>20.7</v>
      </c>
      <c r="P33" s="218">
        <v>0.2</v>
      </c>
      <c r="Q33" s="229">
        <v>47.643909999999998</v>
      </c>
    </row>
    <row r="34" spans="1:17" x14ac:dyDescent="0.2">
      <c r="A34" s="223"/>
      <c r="B34" s="227"/>
      <c r="C34" s="234"/>
      <c r="D34" s="217"/>
      <c r="E34" s="218"/>
      <c r="F34" s="218"/>
      <c r="G34" s="219"/>
      <c r="H34" s="220"/>
      <c r="I34" s="217"/>
      <c r="J34" s="218"/>
      <c r="K34" s="218"/>
      <c r="L34" s="221"/>
      <c r="M34" s="231">
        <v>0.22</v>
      </c>
      <c r="N34" s="217">
        <v>0.255</v>
      </c>
      <c r="O34" s="218">
        <v>20.7</v>
      </c>
      <c r="P34" s="218">
        <v>0.2</v>
      </c>
      <c r="Q34" s="229">
        <v>96.268919999999994</v>
      </c>
    </row>
    <row r="35" spans="1:17" x14ac:dyDescent="0.2">
      <c r="A35" s="223"/>
      <c r="B35" s="227"/>
      <c r="C35" s="234"/>
      <c r="D35" s="217"/>
      <c r="E35" s="218"/>
      <c r="F35" s="218"/>
      <c r="G35" s="219"/>
      <c r="H35" s="220"/>
      <c r="I35" s="217"/>
      <c r="J35" s="218"/>
      <c r="K35" s="218"/>
      <c r="L35" s="221"/>
      <c r="M35" s="231">
        <v>0.22</v>
      </c>
      <c r="N35" s="217">
        <v>0.28499999999999998</v>
      </c>
      <c r="O35" s="218">
        <v>20.7</v>
      </c>
      <c r="P35" s="218">
        <v>0.2</v>
      </c>
      <c r="Q35" s="229">
        <v>69.143600000000006</v>
      </c>
    </row>
    <row r="36" spans="1:17" x14ac:dyDescent="0.2">
      <c r="A36" s="223"/>
      <c r="B36" s="227"/>
      <c r="C36" s="234"/>
      <c r="D36" s="217"/>
      <c r="E36" s="218"/>
      <c r="F36" s="218"/>
      <c r="G36" s="219"/>
      <c r="H36" s="220"/>
      <c r="I36" s="217"/>
      <c r="J36" s="218"/>
      <c r="K36" s="218"/>
      <c r="L36" s="221"/>
      <c r="M36" s="231">
        <v>0.22</v>
      </c>
      <c r="N36" s="217">
        <v>0.15</v>
      </c>
      <c r="O36" s="218">
        <v>20.7</v>
      </c>
      <c r="P36" s="218">
        <v>0.2</v>
      </c>
      <c r="Q36" s="229">
        <v>52.540030000000002</v>
      </c>
    </row>
    <row r="37" spans="1:17" x14ac:dyDescent="0.2">
      <c r="A37" s="223"/>
      <c r="B37" s="227"/>
      <c r="C37" s="234"/>
      <c r="D37" s="217"/>
      <c r="E37" s="218"/>
      <c r="F37" s="218"/>
      <c r="G37" s="219"/>
      <c r="H37" s="220"/>
      <c r="I37" s="217"/>
      <c r="J37" s="218"/>
      <c r="K37" s="218"/>
      <c r="L37" s="221"/>
      <c r="M37" s="231">
        <v>0.22</v>
      </c>
      <c r="N37" s="217">
        <v>0.23</v>
      </c>
      <c r="O37" s="218">
        <v>20.7</v>
      </c>
      <c r="P37" s="218">
        <v>0.2</v>
      </c>
      <c r="Q37" s="229">
        <v>64.021150000000006</v>
      </c>
    </row>
    <row r="38" spans="1:17" x14ac:dyDescent="0.2">
      <c r="A38" s="223"/>
      <c r="B38" s="227"/>
      <c r="C38" s="234"/>
      <c r="D38" s="217"/>
      <c r="E38" s="218"/>
      <c r="F38" s="218"/>
      <c r="G38" s="219"/>
      <c r="H38" s="220"/>
      <c r="I38" s="217"/>
      <c r="J38" s="218"/>
      <c r="K38" s="218"/>
      <c r="L38" s="221"/>
      <c r="M38" s="231">
        <v>0.22</v>
      </c>
      <c r="N38" s="217">
        <v>0.27</v>
      </c>
      <c r="O38" s="218">
        <v>20.7</v>
      </c>
      <c r="P38" s="218">
        <v>0.2</v>
      </c>
      <c r="Q38" s="229">
        <v>61.540529999999997</v>
      </c>
    </row>
    <row r="39" spans="1:17" x14ac:dyDescent="0.2">
      <c r="A39" s="223"/>
      <c r="B39" s="227"/>
      <c r="C39" s="234"/>
      <c r="D39" s="217"/>
      <c r="E39" s="218"/>
      <c r="F39" s="218"/>
      <c r="G39" s="219"/>
      <c r="H39" s="220"/>
      <c r="I39" s="217"/>
      <c r="J39" s="218"/>
      <c r="K39" s="218"/>
      <c r="L39" s="221"/>
      <c r="M39" s="231">
        <v>0.22</v>
      </c>
      <c r="N39" s="217">
        <v>0.54</v>
      </c>
      <c r="O39" s="218">
        <v>20.7</v>
      </c>
      <c r="P39" s="218">
        <v>0.2</v>
      </c>
      <c r="Q39" s="229">
        <v>104.03296</v>
      </c>
    </row>
    <row r="40" spans="1:17" x14ac:dyDescent="0.2">
      <c r="A40" s="223"/>
      <c r="B40" s="227"/>
      <c r="C40" s="234"/>
      <c r="D40" s="217"/>
      <c r="E40" s="218"/>
      <c r="F40" s="218"/>
      <c r="G40" s="219"/>
      <c r="H40" s="220"/>
      <c r="I40" s="217"/>
      <c r="J40" s="218"/>
      <c r="K40" s="218"/>
      <c r="L40" s="221"/>
      <c r="M40" s="231">
        <v>0.22</v>
      </c>
      <c r="N40" s="217">
        <v>0.31</v>
      </c>
      <c r="O40" s="218">
        <v>20.7</v>
      </c>
      <c r="P40" s="218">
        <v>0.2</v>
      </c>
      <c r="Q40" s="229">
        <v>66.416709999999995</v>
      </c>
    </row>
    <row r="41" spans="1:17" x14ac:dyDescent="0.2">
      <c r="A41" s="223"/>
      <c r="B41" s="227"/>
      <c r="C41" s="234"/>
      <c r="D41" s="217"/>
      <c r="E41" s="218"/>
      <c r="F41" s="218"/>
      <c r="G41" s="219"/>
      <c r="H41" s="220"/>
      <c r="I41" s="217"/>
      <c r="J41" s="218"/>
      <c r="K41" s="218"/>
      <c r="L41" s="221"/>
      <c r="M41" s="231">
        <v>0.22</v>
      </c>
      <c r="N41" s="217">
        <v>9.0999999999999998E-2</v>
      </c>
      <c r="O41" s="218">
        <v>20.7</v>
      </c>
      <c r="P41" s="218">
        <v>0.2</v>
      </c>
      <c r="Q41" s="229">
        <v>49.058819999999997</v>
      </c>
    </row>
    <row r="42" spans="1:17" x14ac:dyDescent="0.2">
      <c r="A42" s="223"/>
      <c r="B42" s="227"/>
      <c r="C42" s="234"/>
      <c r="D42" s="217"/>
      <c r="E42" s="218"/>
      <c r="F42" s="218"/>
      <c r="G42" s="219"/>
      <c r="H42" s="220"/>
      <c r="I42" s="217"/>
      <c r="J42" s="218"/>
      <c r="K42" s="218"/>
      <c r="L42" s="221"/>
      <c r="M42" s="231">
        <v>0.22</v>
      </c>
      <c r="N42" s="217">
        <v>0.15</v>
      </c>
      <c r="O42" s="218">
        <v>20.7</v>
      </c>
      <c r="P42" s="218">
        <v>0.2</v>
      </c>
      <c r="Q42" s="229">
        <v>52.934959999999997</v>
      </c>
    </row>
    <row r="43" spans="1:17" x14ac:dyDescent="0.2">
      <c r="A43" s="223"/>
      <c r="B43" s="227"/>
      <c r="C43" s="234"/>
      <c r="D43" s="217"/>
      <c r="E43" s="218"/>
      <c r="F43" s="218"/>
      <c r="G43" s="219"/>
      <c r="H43" s="220"/>
      <c r="I43" s="217"/>
      <c r="J43" s="218"/>
      <c r="K43" s="218"/>
      <c r="L43" s="221"/>
      <c r="M43" s="231">
        <v>0.22</v>
      </c>
      <c r="N43" s="217">
        <v>0.18</v>
      </c>
      <c r="O43" s="218">
        <v>20.7</v>
      </c>
      <c r="P43" s="218">
        <v>0.2</v>
      </c>
      <c r="Q43" s="229">
        <v>197.96925999999999</v>
      </c>
    </row>
    <row r="44" spans="1:17" x14ac:dyDescent="0.2">
      <c r="A44" s="223"/>
      <c r="B44" s="227"/>
      <c r="C44" s="234"/>
      <c r="D44" s="217"/>
      <c r="E44" s="218"/>
      <c r="F44" s="218"/>
      <c r="G44" s="219"/>
      <c r="H44" s="220"/>
      <c r="I44" s="217"/>
      <c r="J44" s="218"/>
      <c r="K44" s="218"/>
      <c r="L44" s="221"/>
      <c r="M44" s="231">
        <v>0.22</v>
      </c>
      <c r="N44" s="217">
        <v>0.33500000000000002</v>
      </c>
      <c r="O44" s="218">
        <v>20.7</v>
      </c>
      <c r="P44" s="218">
        <v>0.2</v>
      </c>
      <c r="Q44" s="229">
        <v>104.06650999999999</v>
      </c>
    </row>
    <row r="45" spans="1:17" x14ac:dyDescent="0.2">
      <c r="A45" s="223"/>
      <c r="B45" s="227"/>
      <c r="C45" s="234"/>
      <c r="D45" s="217"/>
      <c r="E45" s="218"/>
      <c r="F45" s="218"/>
      <c r="G45" s="219"/>
      <c r="H45" s="220"/>
      <c r="I45" s="217"/>
      <c r="J45" s="218"/>
      <c r="K45" s="218"/>
      <c r="L45" s="221"/>
      <c r="M45" s="231">
        <v>0.22</v>
      </c>
      <c r="N45" s="217">
        <v>0.2</v>
      </c>
      <c r="O45" s="218">
        <v>20.7</v>
      </c>
      <c r="P45" s="218">
        <v>0.2</v>
      </c>
      <c r="Q45" s="229">
        <v>55.675440000000002</v>
      </c>
    </row>
    <row r="46" spans="1:17" x14ac:dyDescent="0.2">
      <c r="A46" s="223"/>
      <c r="B46" s="227"/>
      <c r="C46" s="234"/>
      <c r="D46" s="217"/>
      <c r="E46" s="218"/>
      <c r="F46" s="218"/>
      <c r="G46" s="219"/>
      <c r="H46" s="220"/>
      <c r="I46" s="217"/>
      <c r="J46" s="218"/>
      <c r="K46" s="218"/>
      <c r="L46" s="221"/>
      <c r="M46" s="231">
        <v>0.22</v>
      </c>
      <c r="N46" s="217">
        <v>0.27500000000000002</v>
      </c>
      <c r="O46" s="218">
        <v>20.7</v>
      </c>
      <c r="P46" s="218">
        <v>0.2</v>
      </c>
      <c r="Q46" s="229">
        <v>64.268630000000002</v>
      </c>
    </row>
    <row r="47" spans="1:17" x14ac:dyDescent="0.2">
      <c r="A47" s="223"/>
      <c r="B47" s="227"/>
      <c r="C47" s="234"/>
      <c r="D47" s="217"/>
      <c r="E47" s="218"/>
      <c r="F47" s="218"/>
      <c r="G47" s="219"/>
      <c r="H47" s="220"/>
      <c r="I47" s="217"/>
      <c r="J47" s="218"/>
      <c r="K47" s="218"/>
      <c r="L47" s="221"/>
      <c r="M47" s="231">
        <v>0.22</v>
      </c>
      <c r="N47" s="217">
        <v>0.47</v>
      </c>
      <c r="O47" s="218">
        <v>20.7</v>
      </c>
      <c r="P47" s="218">
        <v>0.2</v>
      </c>
      <c r="Q47" s="229">
        <v>81.158209999999997</v>
      </c>
    </row>
    <row r="48" spans="1:17" x14ac:dyDescent="0.2">
      <c r="A48" s="223"/>
      <c r="B48" s="227"/>
      <c r="C48" s="234"/>
      <c r="D48" s="217"/>
      <c r="E48" s="218"/>
      <c r="F48" s="218"/>
      <c r="G48" s="219"/>
      <c r="H48" s="220"/>
      <c r="I48" s="217"/>
      <c r="J48" s="218"/>
      <c r="K48" s="218"/>
      <c r="L48" s="221"/>
      <c r="M48" s="231">
        <v>0.22</v>
      </c>
      <c r="N48" s="217">
        <v>0.33500000000000002</v>
      </c>
      <c r="O48" s="218">
        <v>20.7</v>
      </c>
      <c r="P48" s="218">
        <v>0.2</v>
      </c>
      <c r="Q48" s="229">
        <v>69.541730000000001</v>
      </c>
    </row>
    <row r="49" spans="1:17" x14ac:dyDescent="0.2">
      <c r="A49" s="223"/>
      <c r="B49" s="227"/>
      <c r="C49" s="234"/>
      <c r="D49" s="217"/>
      <c r="E49" s="218"/>
      <c r="F49" s="218"/>
      <c r="G49" s="219"/>
      <c r="H49" s="220"/>
      <c r="I49" s="217"/>
      <c r="J49" s="218"/>
      <c r="K49" s="218"/>
      <c r="L49" s="221"/>
      <c r="M49" s="231">
        <v>0.22</v>
      </c>
      <c r="N49" s="217">
        <v>0.17</v>
      </c>
      <c r="O49" s="218">
        <v>20.7</v>
      </c>
      <c r="P49" s="218">
        <v>0.2</v>
      </c>
      <c r="Q49" s="229">
        <v>90.222189999999998</v>
      </c>
    </row>
    <row r="50" spans="1:17" x14ac:dyDescent="0.2">
      <c r="A50" s="223"/>
      <c r="B50" s="227"/>
      <c r="C50" s="234"/>
      <c r="D50" s="217"/>
      <c r="E50" s="218"/>
      <c r="F50" s="218"/>
      <c r="G50" s="219"/>
      <c r="H50" s="220"/>
      <c r="I50" s="217"/>
      <c r="J50" s="218"/>
      <c r="K50" s="218"/>
      <c r="L50" s="221"/>
      <c r="M50" s="231">
        <v>0.22</v>
      </c>
      <c r="N50" s="217">
        <v>0.44</v>
      </c>
      <c r="O50" s="218">
        <v>20.7</v>
      </c>
      <c r="P50" s="218">
        <v>0.2</v>
      </c>
      <c r="Q50" s="229">
        <v>154.09054</v>
      </c>
    </row>
    <row r="51" spans="1:17" x14ac:dyDescent="0.2">
      <c r="A51" s="223"/>
      <c r="B51" s="227"/>
      <c r="C51" s="234"/>
      <c r="D51" s="217"/>
      <c r="E51" s="218"/>
      <c r="F51" s="218"/>
      <c r="G51" s="219"/>
      <c r="H51" s="220"/>
      <c r="I51" s="217"/>
      <c r="J51" s="218"/>
      <c r="K51" s="218"/>
      <c r="L51" s="221"/>
      <c r="M51" s="231">
        <v>0.22</v>
      </c>
      <c r="N51" s="217">
        <v>0.81499999999999995</v>
      </c>
      <c r="O51" s="218">
        <v>20.7</v>
      </c>
      <c r="P51" s="218">
        <v>0.2</v>
      </c>
      <c r="Q51" s="229">
        <v>94.499660000000006</v>
      </c>
    </row>
    <row r="52" spans="1:17" x14ac:dyDescent="0.2">
      <c r="A52" s="223"/>
      <c r="B52" s="227"/>
      <c r="C52" s="234"/>
      <c r="D52" s="217"/>
      <c r="E52" s="218"/>
      <c r="F52" s="218"/>
      <c r="G52" s="219"/>
      <c r="H52" s="220"/>
      <c r="I52" s="217"/>
      <c r="J52" s="218"/>
      <c r="K52" s="218"/>
      <c r="L52" s="221"/>
      <c r="M52" s="231">
        <v>0.22</v>
      </c>
      <c r="N52" s="217">
        <v>0.31</v>
      </c>
      <c r="O52" s="218">
        <v>20.7</v>
      </c>
      <c r="P52" s="218">
        <v>0.2</v>
      </c>
      <c r="Q52" s="229">
        <v>61.954500000000003</v>
      </c>
    </row>
    <row r="53" spans="1:17" x14ac:dyDescent="0.2">
      <c r="A53" s="223"/>
      <c r="B53" s="227"/>
      <c r="C53" s="234"/>
      <c r="D53" s="217"/>
      <c r="E53" s="218"/>
      <c r="F53" s="218"/>
      <c r="G53" s="219"/>
      <c r="H53" s="220"/>
      <c r="I53" s="217"/>
      <c r="J53" s="218"/>
      <c r="K53" s="218"/>
      <c r="L53" s="221"/>
      <c r="M53" s="231">
        <v>0.22</v>
      </c>
      <c r="N53" s="217">
        <v>0.14399999999999999</v>
      </c>
      <c r="O53" s="218">
        <v>20.7</v>
      </c>
      <c r="P53" s="218">
        <v>0.2</v>
      </c>
      <c r="Q53" s="229">
        <v>131.69040000000001</v>
      </c>
    </row>
    <row r="54" spans="1:17" x14ac:dyDescent="0.2">
      <c r="A54" s="223"/>
      <c r="B54" s="227"/>
      <c r="C54" s="234"/>
      <c r="D54" s="217"/>
      <c r="E54" s="218"/>
      <c r="F54" s="218"/>
      <c r="G54" s="219"/>
      <c r="H54" s="220"/>
      <c r="I54" s="217"/>
      <c r="J54" s="218"/>
      <c r="K54" s="218"/>
      <c r="L54" s="221"/>
      <c r="M54" s="231">
        <v>0.4</v>
      </c>
      <c r="N54" s="217">
        <v>0.35</v>
      </c>
      <c r="O54" s="218">
        <v>185</v>
      </c>
      <c r="P54" s="218">
        <v>180</v>
      </c>
      <c r="Q54" s="229">
        <v>551.02436999999998</v>
      </c>
    </row>
    <row r="55" spans="1:17" x14ac:dyDescent="0.2">
      <c r="A55" s="223"/>
      <c r="B55" s="227"/>
      <c r="C55" s="234"/>
      <c r="D55" s="217"/>
      <c r="E55" s="218"/>
      <c r="F55" s="218"/>
      <c r="G55" s="219"/>
      <c r="H55" s="220"/>
      <c r="I55" s="217"/>
      <c r="J55" s="218"/>
      <c r="K55" s="218"/>
      <c r="L55" s="221"/>
      <c r="M55" s="231">
        <v>0.22</v>
      </c>
      <c r="N55" s="217">
        <v>0.16</v>
      </c>
      <c r="O55" s="218">
        <v>20.7</v>
      </c>
      <c r="P55" s="218">
        <v>0.2</v>
      </c>
      <c r="Q55" s="229">
        <v>52.747509999999998</v>
      </c>
    </row>
    <row r="56" spans="1:17" x14ac:dyDescent="0.2">
      <c r="A56" s="223" t="s">
        <v>158</v>
      </c>
      <c r="B56" s="224" t="s">
        <v>159</v>
      </c>
      <c r="C56" s="216" t="s">
        <v>125</v>
      </c>
      <c r="D56" s="225" t="s">
        <v>125</v>
      </c>
      <c r="E56" s="226"/>
      <c r="F56" s="226" t="s">
        <v>125</v>
      </c>
      <c r="G56" s="221" t="s">
        <v>125</v>
      </c>
      <c r="H56" s="220" t="s">
        <v>125</v>
      </c>
      <c r="I56" s="217" t="s">
        <v>125</v>
      </c>
      <c r="J56" s="218"/>
      <c r="K56" s="218" t="s">
        <v>125</v>
      </c>
      <c r="L56" s="221" t="s">
        <v>125</v>
      </c>
      <c r="M56" s="231" t="s">
        <v>125</v>
      </c>
      <c r="N56" s="217" t="s">
        <v>125</v>
      </c>
      <c r="O56" s="219" t="s">
        <v>125</v>
      </c>
      <c r="P56" s="218" t="s">
        <v>125</v>
      </c>
      <c r="Q56" s="219" t="s">
        <v>125</v>
      </c>
    </row>
    <row r="57" spans="1:17" x14ac:dyDescent="0.2">
      <c r="A57" s="223"/>
      <c r="B57" s="227" t="s">
        <v>157</v>
      </c>
      <c r="C57" s="224"/>
      <c r="D57" s="235"/>
      <c r="E57" s="236"/>
      <c r="F57" s="236"/>
      <c r="G57" s="237"/>
      <c r="H57" s="238"/>
      <c r="I57" s="217"/>
      <c r="J57" s="218"/>
      <c r="K57" s="218"/>
      <c r="L57" s="237"/>
      <c r="M57" s="231"/>
      <c r="N57" s="217"/>
      <c r="O57" s="218"/>
      <c r="P57" s="218"/>
      <c r="Q57" s="219"/>
    </row>
    <row r="58" spans="1:17" x14ac:dyDescent="0.2">
      <c r="A58" s="223" t="s">
        <v>91</v>
      </c>
      <c r="B58" s="215" t="s">
        <v>160</v>
      </c>
      <c r="C58" s="216" t="s">
        <v>125</v>
      </c>
      <c r="D58" s="225" t="s">
        <v>125</v>
      </c>
      <c r="E58" s="226"/>
      <c r="F58" s="226" t="s">
        <v>125</v>
      </c>
      <c r="G58" s="221" t="s">
        <v>125</v>
      </c>
      <c r="H58" s="220" t="s">
        <v>125</v>
      </c>
      <c r="I58" s="217" t="s">
        <v>125</v>
      </c>
      <c r="J58" s="218"/>
      <c r="K58" s="218" t="s">
        <v>125</v>
      </c>
      <c r="L58" s="221" t="s">
        <v>125</v>
      </c>
      <c r="M58" s="231" t="s">
        <v>125</v>
      </c>
      <c r="N58" s="217" t="s">
        <v>125</v>
      </c>
      <c r="O58" s="218"/>
      <c r="P58" s="218" t="s">
        <v>125</v>
      </c>
      <c r="Q58" s="219" t="s">
        <v>125</v>
      </c>
    </row>
    <row r="59" spans="1:17" x14ac:dyDescent="0.2">
      <c r="A59" s="223" t="s">
        <v>161</v>
      </c>
      <c r="B59" s="224" t="s">
        <v>162</v>
      </c>
      <c r="C59" s="216" t="s">
        <v>125</v>
      </c>
      <c r="D59" s="225" t="s">
        <v>125</v>
      </c>
      <c r="E59" s="226"/>
      <c r="F59" s="226" t="s">
        <v>125</v>
      </c>
      <c r="G59" s="221" t="s">
        <v>125</v>
      </c>
      <c r="H59" s="220" t="s">
        <v>125</v>
      </c>
      <c r="I59" s="217" t="s">
        <v>125</v>
      </c>
      <c r="J59" s="218"/>
      <c r="K59" s="218" t="s">
        <v>125</v>
      </c>
      <c r="L59" s="221" t="s">
        <v>125</v>
      </c>
      <c r="M59" s="231" t="s">
        <v>125</v>
      </c>
      <c r="N59" s="217" t="s">
        <v>125</v>
      </c>
      <c r="O59" s="218"/>
      <c r="P59" s="218" t="s">
        <v>125</v>
      </c>
      <c r="Q59" s="219" t="s">
        <v>125</v>
      </c>
    </row>
    <row r="60" spans="1:17" x14ac:dyDescent="0.2">
      <c r="A60" s="223"/>
      <c r="B60" s="227" t="s">
        <v>157</v>
      </c>
      <c r="C60" s="224"/>
      <c r="D60" s="235"/>
      <c r="E60" s="236"/>
      <c r="F60" s="236"/>
      <c r="G60" s="237"/>
      <c r="H60" s="238"/>
      <c r="I60" s="217"/>
      <c r="J60" s="218"/>
      <c r="K60" s="218"/>
      <c r="L60" s="237"/>
      <c r="M60" s="231"/>
      <c r="N60" s="217"/>
      <c r="O60" s="218"/>
      <c r="P60" s="218"/>
      <c r="Q60" s="219"/>
    </row>
    <row r="61" spans="1:17" x14ac:dyDescent="0.2">
      <c r="A61" s="223" t="s">
        <v>163</v>
      </c>
      <c r="B61" s="224" t="s">
        <v>164</v>
      </c>
      <c r="C61" s="216" t="s">
        <v>125</v>
      </c>
      <c r="D61" s="225" t="s">
        <v>125</v>
      </c>
      <c r="E61" s="226"/>
      <c r="F61" s="226" t="s">
        <v>125</v>
      </c>
      <c r="G61" s="221" t="s">
        <v>125</v>
      </c>
      <c r="H61" s="220" t="s">
        <v>125</v>
      </c>
      <c r="I61" s="217" t="s">
        <v>125</v>
      </c>
      <c r="J61" s="218"/>
      <c r="K61" s="218" t="s">
        <v>125</v>
      </c>
      <c r="L61" s="221" t="s">
        <v>125</v>
      </c>
      <c r="M61" s="231" t="s">
        <v>125</v>
      </c>
      <c r="N61" s="217" t="s">
        <v>125</v>
      </c>
      <c r="O61" s="218"/>
      <c r="P61" s="218" t="s">
        <v>125</v>
      </c>
      <c r="Q61" s="219" t="s">
        <v>125</v>
      </c>
    </row>
    <row r="62" spans="1:17" x14ac:dyDescent="0.2">
      <c r="A62" s="223"/>
      <c r="B62" s="227" t="s">
        <v>157</v>
      </c>
      <c r="C62" s="224"/>
      <c r="D62" s="235"/>
      <c r="E62" s="236"/>
      <c r="F62" s="236"/>
      <c r="G62" s="237"/>
      <c r="H62" s="238"/>
      <c r="I62" s="217"/>
      <c r="J62" s="218"/>
      <c r="K62" s="218"/>
      <c r="L62" s="237"/>
      <c r="M62" s="231"/>
      <c r="N62" s="217"/>
      <c r="O62" s="218"/>
      <c r="P62" s="218"/>
      <c r="Q62" s="219"/>
    </row>
    <row r="63" spans="1:17" x14ac:dyDescent="0.2">
      <c r="A63" s="239" t="s">
        <v>4</v>
      </c>
      <c r="B63" s="240" t="s">
        <v>165</v>
      </c>
      <c r="C63" s="241" t="s">
        <v>125</v>
      </c>
      <c r="D63" s="242" t="s">
        <v>125</v>
      </c>
      <c r="E63" s="243"/>
      <c r="F63" s="243" t="s">
        <v>125</v>
      </c>
      <c r="G63" s="244" t="s">
        <v>125</v>
      </c>
      <c r="H63" s="245" t="s">
        <v>125</v>
      </c>
      <c r="I63" s="246" t="s">
        <v>125</v>
      </c>
      <c r="J63" s="247"/>
      <c r="K63" s="247" t="s">
        <v>125</v>
      </c>
      <c r="L63" s="244" t="s">
        <v>125</v>
      </c>
      <c r="M63" s="248" t="s">
        <v>125</v>
      </c>
      <c r="N63" s="246" t="s">
        <v>125</v>
      </c>
      <c r="O63" s="247"/>
      <c r="P63" s="247" t="s">
        <v>125</v>
      </c>
      <c r="Q63" s="249" t="s">
        <v>125</v>
      </c>
    </row>
    <row r="64" spans="1:17" ht="18" customHeight="1" x14ac:dyDescent="0.2">
      <c r="A64" s="223" t="s">
        <v>166</v>
      </c>
      <c r="B64" s="250" t="s">
        <v>167</v>
      </c>
      <c r="C64" s="216" t="s">
        <v>125</v>
      </c>
      <c r="D64" s="225" t="s">
        <v>125</v>
      </c>
      <c r="E64" s="226"/>
      <c r="F64" s="226" t="s">
        <v>125</v>
      </c>
      <c r="G64" s="221" t="s">
        <v>125</v>
      </c>
      <c r="H64" s="220" t="s">
        <v>125</v>
      </c>
      <c r="I64" s="217" t="s">
        <v>125</v>
      </c>
      <c r="J64" s="218"/>
      <c r="K64" s="218" t="s">
        <v>125</v>
      </c>
      <c r="L64" s="221" t="s">
        <v>125</v>
      </c>
      <c r="M64" s="231" t="s">
        <v>125</v>
      </c>
      <c r="N64" s="217" t="s">
        <v>125</v>
      </c>
      <c r="O64" s="218"/>
      <c r="P64" s="218" t="s">
        <v>125</v>
      </c>
      <c r="Q64" s="219" t="s">
        <v>125</v>
      </c>
    </row>
    <row r="65" spans="1:17" ht="12" customHeight="1" x14ac:dyDescent="0.2">
      <c r="A65" s="223" t="s">
        <v>168</v>
      </c>
      <c r="B65" s="251" t="s">
        <v>169</v>
      </c>
      <c r="C65" s="252" t="s">
        <v>125</v>
      </c>
      <c r="D65" s="225" t="s">
        <v>125</v>
      </c>
      <c r="E65" s="226"/>
      <c r="F65" s="226" t="s">
        <v>125</v>
      </c>
      <c r="G65" s="221" t="s">
        <v>125</v>
      </c>
      <c r="H65" s="220" t="s">
        <v>125</v>
      </c>
      <c r="I65" s="217" t="s">
        <v>125</v>
      </c>
      <c r="J65" s="218"/>
      <c r="K65" s="218" t="s">
        <v>125</v>
      </c>
      <c r="L65" s="221" t="s">
        <v>125</v>
      </c>
      <c r="M65" s="231" t="s">
        <v>125</v>
      </c>
      <c r="N65" s="217" t="s">
        <v>125</v>
      </c>
      <c r="O65" s="218"/>
      <c r="P65" s="218" t="s">
        <v>125</v>
      </c>
      <c r="Q65" s="219" t="s">
        <v>125</v>
      </c>
    </row>
    <row r="66" spans="1:17" ht="12" customHeight="1" x14ac:dyDescent="0.2">
      <c r="A66" s="223" t="s">
        <v>170</v>
      </c>
      <c r="B66" s="253" t="s">
        <v>171</v>
      </c>
      <c r="C66" s="252" t="s">
        <v>125</v>
      </c>
      <c r="D66" s="225" t="s">
        <v>125</v>
      </c>
      <c r="E66" s="226"/>
      <c r="F66" s="226" t="s">
        <v>125</v>
      </c>
      <c r="G66" s="221" t="s">
        <v>125</v>
      </c>
      <c r="H66" s="220" t="s">
        <v>125</v>
      </c>
      <c r="I66" s="217" t="s">
        <v>125</v>
      </c>
      <c r="J66" s="218"/>
      <c r="K66" s="218" t="s">
        <v>125</v>
      </c>
      <c r="L66" s="221" t="s">
        <v>125</v>
      </c>
      <c r="M66" s="231" t="s">
        <v>125</v>
      </c>
      <c r="N66" s="217" t="s">
        <v>125</v>
      </c>
      <c r="O66" s="218"/>
      <c r="P66" s="218" t="s">
        <v>125</v>
      </c>
      <c r="Q66" s="219" t="s">
        <v>125</v>
      </c>
    </row>
    <row r="67" spans="1:17" ht="12" customHeight="1" x14ac:dyDescent="0.2">
      <c r="A67" s="223" t="s">
        <v>172</v>
      </c>
      <c r="B67" s="254" t="s">
        <v>173</v>
      </c>
      <c r="C67" s="252" t="s">
        <v>125</v>
      </c>
      <c r="D67" s="225" t="s">
        <v>125</v>
      </c>
      <c r="E67" s="226"/>
      <c r="F67" s="226" t="s">
        <v>125</v>
      </c>
      <c r="G67" s="221" t="s">
        <v>125</v>
      </c>
      <c r="H67" s="220" t="s">
        <v>125</v>
      </c>
      <c r="I67" s="217" t="s">
        <v>125</v>
      </c>
      <c r="J67" s="218"/>
      <c r="K67" s="218" t="s">
        <v>125</v>
      </c>
      <c r="L67" s="221" t="s">
        <v>125</v>
      </c>
      <c r="M67" s="231" t="s">
        <v>125</v>
      </c>
      <c r="N67" s="217" t="s">
        <v>125</v>
      </c>
      <c r="O67" s="218"/>
      <c r="P67" s="218" t="s">
        <v>125</v>
      </c>
      <c r="Q67" s="219" t="s">
        <v>125</v>
      </c>
    </row>
    <row r="68" spans="1:17" x14ac:dyDescent="0.2">
      <c r="A68" s="223"/>
      <c r="B68" s="227" t="s">
        <v>157</v>
      </c>
      <c r="C68" s="224"/>
      <c r="D68" s="235"/>
      <c r="E68" s="236"/>
      <c r="F68" s="236"/>
      <c r="G68" s="237"/>
      <c r="H68" s="238"/>
      <c r="I68" s="217"/>
      <c r="J68" s="218"/>
      <c r="K68" s="218"/>
      <c r="L68" s="237"/>
      <c r="M68" s="231"/>
      <c r="N68" s="217"/>
      <c r="O68" s="218"/>
      <c r="P68" s="218"/>
      <c r="Q68" s="219"/>
    </row>
    <row r="69" spans="1:17" ht="12" customHeight="1" x14ac:dyDescent="0.2">
      <c r="A69" s="223" t="s">
        <v>174</v>
      </c>
      <c r="B69" s="254" t="s">
        <v>175</v>
      </c>
      <c r="C69" s="252" t="s">
        <v>125</v>
      </c>
      <c r="D69" s="225" t="s">
        <v>125</v>
      </c>
      <c r="E69" s="226"/>
      <c r="F69" s="226" t="s">
        <v>125</v>
      </c>
      <c r="G69" s="221" t="s">
        <v>125</v>
      </c>
      <c r="H69" s="220" t="s">
        <v>125</v>
      </c>
      <c r="I69" s="217" t="s">
        <v>125</v>
      </c>
      <c r="J69" s="218"/>
      <c r="K69" s="218" t="s">
        <v>125</v>
      </c>
      <c r="L69" s="221" t="s">
        <v>125</v>
      </c>
      <c r="M69" s="231" t="s">
        <v>125</v>
      </c>
      <c r="N69" s="217" t="s">
        <v>125</v>
      </c>
      <c r="O69" s="218"/>
      <c r="P69" s="218" t="s">
        <v>125</v>
      </c>
      <c r="Q69" s="219" t="s">
        <v>125</v>
      </c>
    </row>
    <row r="70" spans="1:17" x14ac:dyDescent="0.2">
      <c r="A70" s="223"/>
      <c r="B70" s="227" t="s">
        <v>157</v>
      </c>
      <c r="C70" s="224"/>
      <c r="D70" s="235"/>
      <c r="E70" s="236"/>
      <c r="F70" s="236"/>
      <c r="G70" s="237"/>
      <c r="H70" s="238"/>
      <c r="I70" s="217"/>
      <c r="J70" s="218"/>
      <c r="K70" s="218"/>
      <c r="L70" s="237"/>
      <c r="M70" s="231">
        <v>10</v>
      </c>
      <c r="N70" s="217">
        <v>0.21199999999999999</v>
      </c>
      <c r="O70" s="218">
        <v>3500</v>
      </c>
      <c r="P70" s="218">
        <v>330</v>
      </c>
      <c r="Q70" s="229">
        <v>359.40339999999998</v>
      </c>
    </row>
    <row r="71" spans="1:17" ht="12" customHeight="1" x14ac:dyDescent="0.2">
      <c r="A71" s="223" t="s">
        <v>176</v>
      </c>
      <c r="B71" s="254" t="s">
        <v>177</v>
      </c>
      <c r="C71" s="252" t="s">
        <v>125</v>
      </c>
      <c r="D71" s="225" t="s">
        <v>125</v>
      </c>
      <c r="E71" s="226"/>
      <c r="F71" s="226" t="s">
        <v>125</v>
      </c>
      <c r="G71" s="221" t="s">
        <v>125</v>
      </c>
      <c r="H71" s="220" t="s">
        <v>125</v>
      </c>
      <c r="I71" s="217" t="s">
        <v>125</v>
      </c>
      <c r="J71" s="218"/>
      <c r="K71" s="218" t="s">
        <v>125</v>
      </c>
      <c r="L71" s="221" t="s">
        <v>125</v>
      </c>
      <c r="M71" s="231" t="s">
        <v>125</v>
      </c>
      <c r="N71" s="217" t="s">
        <v>125</v>
      </c>
      <c r="O71" s="218"/>
      <c r="P71" s="218" t="s">
        <v>125</v>
      </c>
      <c r="Q71" s="229" t="s">
        <v>125</v>
      </c>
    </row>
    <row r="72" spans="1:17" x14ac:dyDescent="0.2">
      <c r="A72" s="223"/>
      <c r="B72" s="227" t="s">
        <v>157</v>
      </c>
      <c r="C72" s="224"/>
      <c r="D72" s="235"/>
      <c r="E72" s="236"/>
      <c r="F72" s="236"/>
      <c r="G72" s="237"/>
      <c r="H72" s="238"/>
      <c r="I72" s="217"/>
      <c r="J72" s="218"/>
      <c r="K72" s="218"/>
      <c r="L72" s="237"/>
      <c r="M72" s="231">
        <v>6</v>
      </c>
      <c r="N72" s="217">
        <v>0.15</v>
      </c>
      <c r="O72" s="218">
        <v>2375</v>
      </c>
      <c r="P72" s="218">
        <v>351.36</v>
      </c>
      <c r="Q72" s="229">
        <v>251.55118999999999</v>
      </c>
    </row>
    <row r="73" spans="1:17" x14ac:dyDescent="0.2">
      <c r="A73" s="223"/>
      <c r="B73" s="227"/>
      <c r="C73" s="224"/>
      <c r="D73" s="235"/>
      <c r="E73" s="236"/>
      <c r="F73" s="236"/>
      <c r="G73" s="237"/>
      <c r="H73" s="238"/>
      <c r="I73" s="217"/>
      <c r="J73" s="218"/>
      <c r="K73" s="218"/>
      <c r="L73" s="237"/>
      <c r="M73" s="231">
        <v>6</v>
      </c>
      <c r="N73" s="217">
        <v>2.5000000000000001E-2</v>
      </c>
      <c r="O73" s="218">
        <v>2104</v>
      </c>
      <c r="P73" s="218">
        <v>323</v>
      </c>
      <c r="Q73" s="229">
        <v>123.43971999999999</v>
      </c>
    </row>
    <row r="74" spans="1:17" x14ac:dyDescent="0.2">
      <c r="A74" s="223"/>
      <c r="B74" s="227"/>
      <c r="C74" s="224"/>
      <c r="D74" s="235"/>
      <c r="E74" s="236"/>
      <c r="F74" s="236"/>
      <c r="G74" s="237"/>
      <c r="H74" s="238"/>
      <c r="I74" s="217"/>
      <c r="J74" s="218"/>
      <c r="K74" s="218"/>
      <c r="L74" s="237"/>
      <c r="M74" s="231">
        <v>6</v>
      </c>
      <c r="N74" s="217">
        <v>0.14199999999999999</v>
      </c>
      <c r="O74" s="218">
        <v>2104</v>
      </c>
      <c r="P74" s="218">
        <v>351.36</v>
      </c>
      <c r="Q74" s="229">
        <v>186.02094</v>
      </c>
    </row>
    <row r="75" spans="1:17" x14ac:dyDescent="0.2">
      <c r="A75" s="223"/>
      <c r="B75" s="227"/>
      <c r="C75" s="224"/>
      <c r="D75" s="235"/>
      <c r="E75" s="236"/>
      <c r="F75" s="236"/>
      <c r="G75" s="237"/>
      <c r="H75" s="238"/>
      <c r="I75" s="217"/>
      <c r="J75" s="218"/>
      <c r="K75" s="218"/>
      <c r="L75" s="237"/>
      <c r="M75" s="231">
        <v>6</v>
      </c>
      <c r="N75" s="217">
        <v>2.5000000000000001E-2</v>
      </c>
      <c r="O75" s="218">
        <v>2104</v>
      </c>
      <c r="P75" s="218">
        <v>323</v>
      </c>
      <c r="Q75" s="229">
        <v>123.53207</v>
      </c>
    </row>
    <row r="76" spans="1:17" x14ac:dyDescent="0.2">
      <c r="A76" s="223"/>
      <c r="B76" s="227"/>
      <c r="C76" s="224"/>
      <c r="D76" s="235"/>
      <c r="E76" s="236"/>
      <c r="F76" s="236"/>
      <c r="G76" s="237"/>
      <c r="H76" s="238"/>
      <c r="I76" s="217"/>
      <c r="J76" s="218"/>
      <c r="K76" s="218"/>
      <c r="L76" s="237"/>
      <c r="M76" s="231">
        <v>6</v>
      </c>
      <c r="N76" s="217">
        <v>0.37</v>
      </c>
      <c r="O76" s="218">
        <v>2104</v>
      </c>
      <c r="P76" s="218">
        <v>930</v>
      </c>
      <c r="Q76" s="229">
        <v>530.59954000000005</v>
      </c>
    </row>
    <row r="77" spans="1:17" ht="12" customHeight="1" x14ac:dyDescent="0.2">
      <c r="A77" s="223" t="s">
        <v>178</v>
      </c>
      <c r="B77" s="254" t="s">
        <v>179</v>
      </c>
      <c r="C77" s="252" t="s">
        <v>125</v>
      </c>
      <c r="D77" s="225" t="s">
        <v>125</v>
      </c>
      <c r="E77" s="226"/>
      <c r="F77" s="226" t="s">
        <v>125</v>
      </c>
      <c r="G77" s="221" t="s">
        <v>125</v>
      </c>
      <c r="H77" s="220" t="s">
        <v>125</v>
      </c>
      <c r="I77" s="217" t="s">
        <v>125</v>
      </c>
      <c r="J77" s="218"/>
      <c r="K77" s="218" t="s">
        <v>125</v>
      </c>
      <c r="L77" s="221" t="s">
        <v>125</v>
      </c>
      <c r="M77" s="231" t="s">
        <v>125</v>
      </c>
      <c r="N77" s="217" t="s">
        <v>125</v>
      </c>
      <c r="O77" s="218"/>
      <c r="P77" s="218" t="s">
        <v>125</v>
      </c>
      <c r="Q77" s="229" t="s">
        <v>125</v>
      </c>
    </row>
    <row r="78" spans="1:17" x14ac:dyDescent="0.2">
      <c r="A78" s="223"/>
      <c r="B78" s="227" t="s">
        <v>157</v>
      </c>
      <c r="C78" s="224"/>
      <c r="D78" s="235"/>
      <c r="E78" s="236"/>
      <c r="F78" s="236"/>
      <c r="G78" s="237"/>
      <c r="H78" s="238"/>
      <c r="I78" s="217"/>
      <c r="J78" s="218"/>
      <c r="K78" s="218"/>
      <c r="L78" s="237"/>
      <c r="M78" s="231">
        <v>0.4</v>
      </c>
      <c r="N78" s="217">
        <v>0.15</v>
      </c>
      <c r="O78" s="218">
        <v>245</v>
      </c>
      <c r="P78" s="218">
        <v>330</v>
      </c>
      <c r="Q78" s="229">
        <v>401.07040999999998</v>
      </c>
    </row>
    <row r="79" spans="1:17" x14ac:dyDescent="0.2">
      <c r="A79" s="223"/>
      <c r="B79" s="227"/>
      <c r="C79" s="224"/>
      <c r="D79" s="235"/>
      <c r="E79" s="236"/>
      <c r="F79" s="236"/>
      <c r="G79" s="237"/>
      <c r="H79" s="238"/>
      <c r="I79" s="217"/>
      <c r="J79" s="218"/>
      <c r="K79" s="218"/>
      <c r="L79" s="237"/>
      <c r="M79" s="231">
        <v>0.4</v>
      </c>
      <c r="N79" s="217">
        <v>0.14299999999999999</v>
      </c>
      <c r="O79" s="218">
        <v>245</v>
      </c>
      <c r="P79" s="218">
        <v>351.36</v>
      </c>
      <c r="Q79" s="229">
        <v>200.52697000000001</v>
      </c>
    </row>
    <row r="80" spans="1:17" x14ac:dyDescent="0.2">
      <c r="A80" s="223"/>
      <c r="B80" s="227"/>
      <c r="C80" s="224"/>
      <c r="D80" s="235"/>
      <c r="E80" s="236"/>
      <c r="F80" s="236"/>
      <c r="G80" s="237"/>
      <c r="H80" s="238"/>
      <c r="I80" s="217"/>
      <c r="J80" s="218"/>
      <c r="K80" s="218"/>
      <c r="L80" s="237"/>
      <c r="M80" s="231">
        <v>0.4</v>
      </c>
      <c r="N80" s="217">
        <v>0.14399999999999999</v>
      </c>
      <c r="O80" s="218">
        <v>245</v>
      </c>
      <c r="P80" s="218">
        <v>351.36</v>
      </c>
      <c r="Q80" s="229">
        <v>194.65674000000001</v>
      </c>
    </row>
    <row r="81" spans="1:17" ht="12" customHeight="1" x14ac:dyDescent="0.2">
      <c r="A81" s="223" t="s">
        <v>180</v>
      </c>
      <c r="B81" s="253" t="s">
        <v>181</v>
      </c>
      <c r="C81" s="252" t="s">
        <v>125</v>
      </c>
      <c r="D81" s="225" t="s">
        <v>125</v>
      </c>
      <c r="E81" s="226"/>
      <c r="F81" s="226" t="s">
        <v>125</v>
      </c>
      <c r="G81" s="221" t="s">
        <v>125</v>
      </c>
      <c r="H81" s="220" t="s">
        <v>125</v>
      </c>
      <c r="I81" s="217" t="s">
        <v>125</v>
      </c>
      <c r="J81" s="218"/>
      <c r="K81" s="218" t="s">
        <v>125</v>
      </c>
      <c r="L81" s="221" t="s">
        <v>125</v>
      </c>
      <c r="M81" s="231" t="s">
        <v>125</v>
      </c>
      <c r="N81" s="217" t="s">
        <v>125</v>
      </c>
      <c r="O81" s="218"/>
      <c r="P81" s="218" t="s">
        <v>125</v>
      </c>
      <c r="Q81" s="219" t="s">
        <v>125</v>
      </c>
    </row>
    <row r="82" spans="1:17" ht="12" customHeight="1" x14ac:dyDescent="0.2">
      <c r="A82" s="223" t="s">
        <v>182</v>
      </c>
      <c r="B82" s="254" t="s">
        <v>173</v>
      </c>
      <c r="C82" s="252" t="s">
        <v>125</v>
      </c>
      <c r="D82" s="225" t="s">
        <v>125</v>
      </c>
      <c r="E82" s="226"/>
      <c r="F82" s="226" t="s">
        <v>125</v>
      </c>
      <c r="G82" s="221" t="s">
        <v>125</v>
      </c>
      <c r="H82" s="220" t="s">
        <v>125</v>
      </c>
      <c r="I82" s="217" t="s">
        <v>125</v>
      </c>
      <c r="J82" s="218"/>
      <c r="K82" s="218" t="s">
        <v>125</v>
      </c>
      <c r="L82" s="221" t="s">
        <v>125</v>
      </c>
      <c r="M82" s="231" t="s">
        <v>125</v>
      </c>
      <c r="N82" s="217" t="s">
        <v>125</v>
      </c>
      <c r="O82" s="218"/>
      <c r="P82" s="218" t="s">
        <v>125</v>
      </c>
      <c r="Q82" s="219" t="s">
        <v>125</v>
      </c>
    </row>
    <row r="83" spans="1:17" x14ac:dyDescent="0.2">
      <c r="A83" s="223"/>
      <c r="B83" s="227" t="s">
        <v>157</v>
      </c>
      <c r="C83" s="224"/>
      <c r="D83" s="235"/>
      <c r="E83" s="236"/>
      <c r="F83" s="236"/>
      <c r="G83" s="237"/>
      <c r="H83" s="238"/>
      <c r="I83" s="217"/>
      <c r="J83" s="218"/>
      <c r="K83" s="218"/>
      <c r="L83" s="237"/>
      <c r="M83" s="231"/>
      <c r="N83" s="217"/>
      <c r="O83" s="218"/>
      <c r="P83" s="218"/>
      <c r="Q83" s="219"/>
    </row>
    <row r="84" spans="1:17" ht="12" customHeight="1" x14ac:dyDescent="0.2">
      <c r="A84" s="223" t="s">
        <v>183</v>
      </c>
      <c r="B84" s="254" t="s">
        <v>175</v>
      </c>
      <c r="C84" s="252" t="s">
        <v>125</v>
      </c>
      <c r="D84" s="225" t="s">
        <v>125</v>
      </c>
      <c r="E84" s="226"/>
      <c r="F84" s="226" t="s">
        <v>125</v>
      </c>
      <c r="G84" s="221" t="s">
        <v>125</v>
      </c>
      <c r="H84" s="220" t="s">
        <v>125</v>
      </c>
      <c r="I84" s="217" t="s">
        <v>125</v>
      </c>
      <c r="J84" s="218"/>
      <c r="K84" s="218" t="s">
        <v>125</v>
      </c>
      <c r="L84" s="221" t="s">
        <v>125</v>
      </c>
      <c r="M84" s="231" t="s">
        <v>125</v>
      </c>
      <c r="N84" s="217" t="s">
        <v>125</v>
      </c>
      <c r="O84" s="218"/>
      <c r="P84" s="218" t="s">
        <v>125</v>
      </c>
      <c r="Q84" s="219" t="s">
        <v>125</v>
      </c>
    </row>
    <row r="85" spans="1:17" x14ac:dyDescent="0.2">
      <c r="A85" s="223"/>
      <c r="B85" s="227" t="s">
        <v>157</v>
      </c>
      <c r="C85" s="224"/>
      <c r="D85" s="235"/>
      <c r="E85" s="236"/>
      <c r="F85" s="236"/>
      <c r="G85" s="237"/>
      <c r="H85" s="238"/>
      <c r="I85" s="217"/>
      <c r="J85" s="218"/>
      <c r="K85" s="218"/>
      <c r="L85" s="237"/>
      <c r="M85" s="231"/>
      <c r="N85" s="217"/>
      <c r="O85" s="218"/>
      <c r="P85" s="218"/>
      <c r="Q85" s="219"/>
    </row>
    <row r="86" spans="1:17" ht="12" customHeight="1" x14ac:dyDescent="0.2">
      <c r="A86" s="223" t="s">
        <v>184</v>
      </c>
      <c r="B86" s="254" t="s">
        <v>177</v>
      </c>
      <c r="C86" s="252" t="s">
        <v>125</v>
      </c>
      <c r="D86" s="225" t="s">
        <v>125</v>
      </c>
      <c r="E86" s="226"/>
      <c r="F86" s="226" t="s">
        <v>125</v>
      </c>
      <c r="G86" s="221" t="s">
        <v>125</v>
      </c>
      <c r="H86" s="220" t="s">
        <v>125</v>
      </c>
      <c r="I86" s="217" t="s">
        <v>125</v>
      </c>
      <c r="J86" s="218"/>
      <c r="K86" s="218" t="s">
        <v>125</v>
      </c>
      <c r="L86" s="221" t="s">
        <v>125</v>
      </c>
      <c r="M86" s="231" t="s">
        <v>125</v>
      </c>
      <c r="N86" s="217" t="s">
        <v>125</v>
      </c>
      <c r="O86" s="218"/>
      <c r="P86" s="218" t="s">
        <v>125</v>
      </c>
      <c r="Q86" s="219" t="s">
        <v>125</v>
      </c>
    </row>
    <row r="87" spans="1:17" ht="12" customHeight="1" x14ac:dyDescent="0.2">
      <c r="A87" s="223"/>
      <c r="B87" s="254"/>
      <c r="C87" s="252"/>
      <c r="D87" s="225"/>
      <c r="E87" s="226"/>
      <c r="F87" s="226"/>
      <c r="G87" s="221"/>
      <c r="H87" s="231">
        <v>0.4</v>
      </c>
      <c r="I87" s="217">
        <v>9.9000000000000005E-2</v>
      </c>
      <c r="J87" s="218">
        <v>212</v>
      </c>
      <c r="K87" s="218">
        <v>145</v>
      </c>
      <c r="L87" s="229">
        <v>66.679450000000003</v>
      </c>
      <c r="M87" s="231"/>
      <c r="N87" s="217"/>
      <c r="O87" s="218"/>
      <c r="P87" s="218"/>
      <c r="Q87" s="219"/>
    </row>
    <row r="88" spans="1:17" ht="12" customHeight="1" x14ac:dyDescent="0.2">
      <c r="A88" s="223"/>
      <c r="B88" s="254"/>
      <c r="C88" s="252"/>
      <c r="D88" s="225"/>
      <c r="E88" s="226"/>
      <c r="F88" s="226"/>
      <c r="G88" s="221"/>
      <c r="H88" s="231">
        <v>6</v>
      </c>
      <c r="I88" s="217">
        <v>0.33100000000000002</v>
      </c>
      <c r="J88" s="218">
        <v>2348</v>
      </c>
      <c r="K88" s="218">
        <v>1220.4000000000001</v>
      </c>
      <c r="L88" s="229">
        <v>199.3877</v>
      </c>
      <c r="M88" s="231"/>
      <c r="N88" s="217"/>
      <c r="O88" s="218"/>
      <c r="P88" s="218"/>
      <c r="Q88" s="219"/>
    </row>
    <row r="89" spans="1:17" x14ac:dyDescent="0.2">
      <c r="A89" s="223"/>
      <c r="B89" s="227" t="s">
        <v>157</v>
      </c>
      <c r="C89" s="224"/>
      <c r="D89" s="235"/>
      <c r="E89" s="236"/>
      <c r="F89" s="236"/>
      <c r="G89" s="237"/>
      <c r="H89" s="231">
        <v>6</v>
      </c>
      <c r="I89" s="217">
        <v>2.5000000000000001E-2</v>
      </c>
      <c r="J89" s="218">
        <v>2348</v>
      </c>
      <c r="K89" s="218">
        <v>297</v>
      </c>
      <c r="L89" s="229">
        <v>89.302999999999997</v>
      </c>
      <c r="M89" s="231"/>
      <c r="N89" s="217"/>
      <c r="O89" s="218"/>
      <c r="P89" s="218"/>
      <c r="Q89" s="219"/>
    </row>
    <row r="90" spans="1:17" x14ac:dyDescent="0.2">
      <c r="A90" s="223"/>
      <c r="B90" s="227"/>
      <c r="C90" s="224"/>
      <c r="D90" s="235"/>
      <c r="E90" s="236"/>
      <c r="F90" s="236"/>
      <c r="G90" s="237"/>
      <c r="H90" s="231">
        <v>6</v>
      </c>
      <c r="I90" s="217">
        <v>0.65900000000000003</v>
      </c>
      <c r="J90" s="218">
        <v>2348</v>
      </c>
      <c r="K90" s="218">
        <v>297</v>
      </c>
      <c r="L90" s="229">
        <v>771.82799999999997</v>
      </c>
      <c r="M90" s="231"/>
      <c r="N90" s="217"/>
      <c r="O90" s="218"/>
      <c r="P90" s="218"/>
      <c r="Q90" s="219"/>
    </row>
    <row r="91" spans="1:17" x14ac:dyDescent="0.2">
      <c r="A91" s="223"/>
      <c r="B91" s="227"/>
      <c r="C91" s="224"/>
      <c r="D91" s="235"/>
      <c r="E91" s="236"/>
      <c r="F91" s="236"/>
      <c r="G91" s="237"/>
      <c r="H91" s="231">
        <v>6</v>
      </c>
      <c r="I91" s="217">
        <v>0.44</v>
      </c>
      <c r="J91" s="218">
        <v>2967</v>
      </c>
      <c r="K91" s="218">
        <v>1162.5</v>
      </c>
      <c r="L91" s="229">
        <v>606.07799999999997</v>
      </c>
      <c r="M91" s="231"/>
      <c r="N91" s="217"/>
      <c r="O91" s="218"/>
      <c r="P91" s="218"/>
      <c r="Q91" s="219"/>
    </row>
    <row r="92" spans="1:17" x14ac:dyDescent="0.2">
      <c r="A92" s="223"/>
      <c r="B92" s="227"/>
      <c r="C92" s="224"/>
      <c r="D92" s="235"/>
      <c r="E92" s="236"/>
      <c r="F92" s="236"/>
      <c r="G92" s="237"/>
      <c r="H92" s="231">
        <v>10</v>
      </c>
      <c r="I92" s="217">
        <v>0.3</v>
      </c>
      <c r="J92" s="218">
        <v>4430</v>
      </c>
      <c r="K92" s="218">
        <v>145</v>
      </c>
      <c r="L92" s="229">
        <v>481.45600000000002</v>
      </c>
      <c r="M92" s="231"/>
      <c r="N92" s="217"/>
      <c r="O92" s="218"/>
      <c r="P92" s="218"/>
      <c r="Q92" s="219"/>
    </row>
    <row r="93" spans="1:17" x14ac:dyDescent="0.2">
      <c r="A93" s="223"/>
      <c r="B93" s="227"/>
      <c r="C93" s="224"/>
      <c r="D93" s="235"/>
      <c r="E93" s="236"/>
      <c r="F93" s="236"/>
      <c r="G93" s="237"/>
      <c r="H93" s="231">
        <v>10</v>
      </c>
      <c r="I93" s="217">
        <v>0.27</v>
      </c>
      <c r="J93" s="218">
        <v>3512</v>
      </c>
      <c r="K93" s="218">
        <v>300</v>
      </c>
      <c r="L93" s="229">
        <v>218.41499999999999</v>
      </c>
      <c r="M93" s="231"/>
      <c r="N93" s="217"/>
      <c r="O93" s="218"/>
      <c r="P93" s="218"/>
      <c r="Q93" s="219"/>
    </row>
    <row r="94" spans="1:17" x14ac:dyDescent="0.2">
      <c r="A94" s="223"/>
      <c r="B94" s="227"/>
      <c r="C94" s="224"/>
      <c r="D94" s="235"/>
      <c r="E94" s="236"/>
      <c r="F94" s="236"/>
      <c r="G94" s="237"/>
      <c r="H94" s="231">
        <v>6</v>
      </c>
      <c r="I94" s="217">
        <v>0.28999999999999998</v>
      </c>
      <c r="J94" s="218">
        <v>2349</v>
      </c>
      <c r="K94" s="218">
        <v>1220.4000000000001</v>
      </c>
      <c r="L94" s="229">
        <v>198.28899999999999</v>
      </c>
      <c r="M94" s="231"/>
      <c r="N94" s="217"/>
      <c r="O94" s="218"/>
      <c r="P94" s="218"/>
      <c r="Q94" s="219"/>
    </row>
    <row r="95" spans="1:17" ht="12" customHeight="1" x14ac:dyDescent="0.2">
      <c r="A95" s="223" t="s">
        <v>185</v>
      </c>
      <c r="B95" s="254" t="s">
        <v>179</v>
      </c>
      <c r="C95" s="252" t="s">
        <v>125</v>
      </c>
      <c r="D95" s="225" t="s">
        <v>125</v>
      </c>
      <c r="E95" s="226"/>
      <c r="F95" s="226" t="s">
        <v>125</v>
      </c>
      <c r="G95" s="221" t="s">
        <v>125</v>
      </c>
      <c r="H95" s="222" t="s">
        <v>125</v>
      </c>
      <c r="I95" s="217" t="s">
        <v>125</v>
      </c>
      <c r="J95" s="218"/>
      <c r="K95" s="218" t="s">
        <v>125</v>
      </c>
      <c r="L95" s="230" t="s">
        <v>125</v>
      </c>
      <c r="M95" s="231" t="s">
        <v>125</v>
      </c>
      <c r="N95" s="217" t="s">
        <v>125</v>
      </c>
      <c r="O95" s="218"/>
      <c r="P95" s="218" t="s">
        <v>125</v>
      </c>
      <c r="Q95" s="219" t="s">
        <v>125</v>
      </c>
    </row>
    <row r="96" spans="1:17" x14ac:dyDescent="0.2">
      <c r="A96" s="223"/>
      <c r="B96" s="227" t="s">
        <v>157</v>
      </c>
      <c r="C96" s="228">
        <v>0.4</v>
      </c>
      <c r="D96" s="217">
        <v>0.39200000000000002</v>
      </c>
      <c r="E96" s="218">
        <v>184</v>
      </c>
      <c r="F96" s="218">
        <v>175</v>
      </c>
      <c r="G96" s="229">
        <v>331.98820000000001</v>
      </c>
      <c r="H96" s="222">
        <v>6</v>
      </c>
      <c r="I96" s="217">
        <v>2.4E-2</v>
      </c>
      <c r="J96" s="218">
        <v>3470</v>
      </c>
      <c r="K96" s="218">
        <v>1162.5</v>
      </c>
      <c r="L96" s="230">
        <v>36.938000000000002</v>
      </c>
      <c r="M96" s="231"/>
      <c r="N96" s="217"/>
      <c r="O96" s="218"/>
      <c r="P96" s="218"/>
      <c r="Q96" s="219"/>
    </row>
    <row r="97" spans="1:17" x14ac:dyDescent="0.2">
      <c r="A97" s="223"/>
      <c r="B97" s="227"/>
      <c r="C97" s="228">
        <v>10</v>
      </c>
      <c r="D97" s="217">
        <v>0.47</v>
      </c>
      <c r="E97" s="218">
        <v>2790</v>
      </c>
      <c r="F97" s="218">
        <v>725</v>
      </c>
      <c r="G97" s="229">
        <v>365.63576999999998</v>
      </c>
      <c r="H97" s="220"/>
      <c r="I97" s="217"/>
      <c r="J97" s="218"/>
      <c r="K97" s="218"/>
      <c r="L97" s="221"/>
      <c r="M97" s="231"/>
      <c r="N97" s="217"/>
      <c r="O97" s="218"/>
      <c r="P97" s="218"/>
      <c r="Q97" s="219"/>
    </row>
    <row r="98" spans="1:17" ht="12" customHeight="1" x14ac:dyDescent="0.2">
      <c r="A98" s="223" t="s">
        <v>186</v>
      </c>
      <c r="B98" s="251" t="s">
        <v>187</v>
      </c>
      <c r="C98" s="252" t="s">
        <v>125</v>
      </c>
      <c r="D98" s="225" t="s">
        <v>125</v>
      </c>
      <c r="E98" s="226"/>
      <c r="F98" s="226" t="s">
        <v>125</v>
      </c>
      <c r="G98" s="221" t="s">
        <v>125</v>
      </c>
      <c r="H98" s="220" t="s">
        <v>125</v>
      </c>
      <c r="I98" s="217" t="s">
        <v>125</v>
      </c>
      <c r="J98" s="218"/>
      <c r="K98" s="218" t="s">
        <v>125</v>
      </c>
      <c r="L98" s="221" t="s">
        <v>125</v>
      </c>
      <c r="M98" s="231" t="s">
        <v>125</v>
      </c>
      <c r="N98" s="217" t="s">
        <v>125</v>
      </c>
      <c r="O98" s="218"/>
      <c r="P98" s="218" t="s">
        <v>125</v>
      </c>
      <c r="Q98" s="219" t="s">
        <v>125</v>
      </c>
    </row>
    <row r="99" spans="1:17" ht="12" customHeight="1" x14ac:dyDescent="0.2">
      <c r="A99" s="223" t="s">
        <v>188</v>
      </c>
      <c r="B99" s="253" t="s">
        <v>171</v>
      </c>
      <c r="C99" s="252" t="s">
        <v>125</v>
      </c>
      <c r="D99" s="225" t="s">
        <v>125</v>
      </c>
      <c r="E99" s="226"/>
      <c r="F99" s="226" t="s">
        <v>125</v>
      </c>
      <c r="G99" s="221" t="s">
        <v>125</v>
      </c>
      <c r="H99" s="220" t="s">
        <v>125</v>
      </c>
      <c r="I99" s="217" t="s">
        <v>125</v>
      </c>
      <c r="J99" s="218"/>
      <c r="K99" s="218" t="s">
        <v>125</v>
      </c>
      <c r="L99" s="221" t="s">
        <v>125</v>
      </c>
      <c r="M99" s="231" t="s">
        <v>125</v>
      </c>
      <c r="N99" s="217" t="s">
        <v>125</v>
      </c>
      <c r="O99" s="218"/>
      <c r="P99" s="218" t="s">
        <v>125</v>
      </c>
      <c r="Q99" s="219" t="s">
        <v>125</v>
      </c>
    </row>
    <row r="100" spans="1:17" ht="12" customHeight="1" x14ac:dyDescent="0.2">
      <c r="A100" s="223" t="s">
        <v>189</v>
      </c>
      <c r="B100" s="254" t="s">
        <v>173</v>
      </c>
      <c r="C100" s="252" t="s">
        <v>125</v>
      </c>
      <c r="D100" s="225" t="s">
        <v>125</v>
      </c>
      <c r="E100" s="226"/>
      <c r="F100" s="226" t="s">
        <v>125</v>
      </c>
      <c r="G100" s="221" t="s">
        <v>125</v>
      </c>
      <c r="H100" s="220" t="s">
        <v>125</v>
      </c>
      <c r="I100" s="217" t="s">
        <v>125</v>
      </c>
      <c r="J100" s="218"/>
      <c r="K100" s="218" t="s">
        <v>125</v>
      </c>
      <c r="L100" s="221" t="s">
        <v>125</v>
      </c>
      <c r="M100" s="231" t="s">
        <v>125</v>
      </c>
      <c r="N100" s="217" t="s">
        <v>125</v>
      </c>
      <c r="O100" s="218"/>
      <c r="P100" s="218" t="s">
        <v>125</v>
      </c>
      <c r="Q100" s="219" t="s">
        <v>125</v>
      </c>
    </row>
    <row r="101" spans="1:17" x14ac:dyDescent="0.2">
      <c r="A101" s="223"/>
      <c r="B101" s="227" t="s">
        <v>157</v>
      </c>
      <c r="C101" s="224"/>
      <c r="D101" s="235"/>
      <c r="E101" s="236"/>
      <c r="F101" s="236"/>
      <c r="G101" s="237"/>
      <c r="H101" s="238"/>
      <c r="I101" s="217"/>
      <c r="J101" s="218"/>
      <c r="K101" s="218"/>
      <c r="L101" s="237"/>
      <c r="M101" s="231"/>
      <c r="N101" s="217"/>
      <c r="O101" s="218"/>
      <c r="P101" s="218"/>
      <c r="Q101" s="219"/>
    </row>
    <row r="102" spans="1:17" ht="12" customHeight="1" x14ac:dyDescent="0.2">
      <c r="A102" s="223" t="s">
        <v>190</v>
      </c>
      <c r="B102" s="254" t="s">
        <v>175</v>
      </c>
      <c r="C102" s="252" t="s">
        <v>125</v>
      </c>
      <c r="D102" s="225" t="s">
        <v>125</v>
      </c>
      <c r="E102" s="226"/>
      <c r="F102" s="226" t="s">
        <v>125</v>
      </c>
      <c r="G102" s="221" t="s">
        <v>125</v>
      </c>
      <c r="H102" s="220" t="s">
        <v>125</v>
      </c>
      <c r="I102" s="217" t="s">
        <v>125</v>
      </c>
      <c r="J102" s="218"/>
      <c r="K102" s="218" t="s">
        <v>125</v>
      </c>
      <c r="L102" s="221" t="s">
        <v>125</v>
      </c>
      <c r="M102" s="231" t="s">
        <v>125</v>
      </c>
      <c r="N102" s="217" t="s">
        <v>125</v>
      </c>
      <c r="O102" s="218"/>
      <c r="P102" s="218" t="s">
        <v>125</v>
      </c>
      <c r="Q102" s="219" t="s">
        <v>125</v>
      </c>
    </row>
    <row r="103" spans="1:17" x14ac:dyDescent="0.2">
      <c r="A103" s="223"/>
      <c r="B103" s="227" t="s">
        <v>157</v>
      </c>
      <c r="C103" s="224"/>
      <c r="D103" s="235"/>
      <c r="E103" s="236"/>
      <c r="F103" s="236"/>
      <c r="G103" s="237"/>
      <c r="H103" s="238"/>
      <c r="I103" s="217"/>
      <c r="J103" s="218"/>
      <c r="K103" s="218"/>
      <c r="L103" s="237"/>
      <c r="M103" s="231"/>
      <c r="N103" s="217"/>
      <c r="O103" s="218"/>
      <c r="P103" s="218"/>
      <c r="Q103" s="219"/>
    </row>
    <row r="104" spans="1:17" ht="12" customHeight="1" x14ac:dyDescent="0.2">
      <c r="A104" s="223" t="s">
        <v>191</v>
      </c>
      <c r="B104" s="254" t="s">
        <v>177</v>
      </c>
      <c r="C104" s="252" t="s">
        <v>125</v>
      </c>
      <c r="D104" s="225" t="s">
        <v>125</v>
      </c>
      <c r="E104" s="226"/>
      <c r="F104" s="226" t="s">
        <v>125</v>
      </c>
      <c r="G104" s="221" t="s">
        <v>125</v>
      </c>
      <c r="H104" s="220" t="s">
        <v>125</v>
      </c>
      <c r="I104" s="217" t="s">
        <v>125</v>
      </c>
      <c r="J104" s="218"/>
      <c r="K104" s="218" t="s">
        <v>125</v>
      </c>
      <c r="L104" s="221" t="s">
        <v>125</v>
      </c>
      <c r="M104" s="231" t="s">
        <v>125</v>
      </c>
      <c r="N104" s="217" t="s">
        <v>125</v>
      </c>
      <c r="O104" s="218"/>
      <c r="P104" s="218" t="s">
        <v>125</v>
      </c>
      <c r="Q104" s="219" t="s">
        <v>125</v>
      </c>
    </row>
    <row r="105" spans="1:17" x14ac:dyDescent="0.2">
      <c r="A105" s="223"/>
      <c r="B105" s="227" t="s">
        <v>157</v>
      </c>
      <c r="C105" s="224"/>
      <c r="D105" s="235"/>
      <c r="E105" s="236"/>
      <c r="F105" s="236"/>
      <c r="G105" s="237"/>
      <c r="H105" s="238"/>
      <c r="I105" s="217"/>
      <c r="J105" s="218"/>
      <c r="K105" s="218"/>
      <c r="L105" s="237"/>
      <c r="M105" s="231"/>
      <c r="N105" s="217"/>
      <c r="O105" s="218"/>
      <c r="P105" s="218"/>
      <c r="Q105" s="219"/>
    </row>
    <row r="106" spans="1:17" ht="12" customHeight="1" x14ac:dyDescent="0.2">
      <c r="A106" s="223" t="s">
        <v>192</v>
      </c>
      <c r="B106" s="254" t="s">
        <v>179</v>
      </c>
      <c r="C106" s="252" t="s">
        <v>125</v>
      </c>
      <c r="D106" s="225" t="s">
        <v>125</v>
      </c>
      <c r="E106" s="226"/>
      <c r="F106" s="226" t="s">
        <v>125</v>
      </c>
      <c r="G106" s="221" t="s">
        <v>125</v>
      </c>
      <c r="H106" s="220" t="s">
        <v>125</v>
      </c>
      <c r="I106" s="217" t="s">
        <v>125</v>
      </c>
      <c r="J106" s="218"/>
      <c r="K106" s="218" t="s">
        <v>125</v>
      </c>
      <c r="L106" s="221" t="s">
        <v>125</v>
      </c>
      <c r="M106" s="231" t="s">
        <v>125</v>
      </c>
      <c r="N106" s="217" t="s">
        <v>125</v>
      </c>
      <c r="O106" s="218"/>
      <c r="P106" s="218" t="s">
        <v>125</v>
      </c>
      <c r="Q106" s="219" t="s">
        <v>125</v>
      </c>
    </row>
    <row r="107" spans="1:17" x14ac:dyDescent="0.2">
      <c r="A107" s="223"/>
      <c r="B107" s="227" t="s">
        <v>157</v>
      </c>
      <c r="C107" s="224"/>
      <c r="D107" s="235"/>
      <c r="E107" s="236"/>
      <c r="F107" s="236"/>
      <c r="G107" s="237"/>
      <c r="H107" s="238"/>
      <c r="I107" s="217"/>
      <c r="J107" s="218"/>
      <c r="K107" s="218"/>
      <c r="L107" s="237"/>
      <c r="M107" s="231"/>
      <c r="N107" s="217"/>
      <c r="O107" s="218"/>
      <c r="P107" s="218"/>
      <c r="Q107" s="219"/>
    </row>
    <row r="108" spans="1:17" ht="18" customHeight="1" x14ac:dyDescent="0.2">
      <c r="A108" s="223" t="s">
        <v>193</v>
      </c>
      <c r="B108" s="250" t="s">
        <v>194</v>
      </c>
      <c r="C108" s="252" t="s">
        <v>125</v>
      </c>
      <c r="D108" s="225" t="s">
        <v>125</v>
      </c>
      <c r="E108" s="226"/>
      <c r="F108" s="226" t="s">
        <v>125</v>
      </c>
      <c r="G108" s="221" t="s">
        <v>125</v>
      </c>
      <c r="H108" s="220" t="s">
        <v>125</v>
      </c>
      <c r="I108" s="217" t="s">
        <v>125</v>
      </c>
      <c r="J108" s="218"/>
      <c r="K108" s="218" t="s">
        <v>125</v>
      </c>
      <c r="L108" s="221" t="s">
        <v>125</v>
      </c>
      <c r="M108" s="231" t="s">
        <v>125</v>
      </c>
      <c r="N108" s="217" t="s">
        <v>125</v>
      </c>
      <c r="O108" s="218"/>
      <c r="P108" s="218" t="s">
        <v>125</v>
      </c>
      <c r="Q108" s="219" t="s">
        <v>125</v>
      </c>
    </row>
    <row r="109" spans="1:17" ht="12" customHeight="1" x14ac:dyDescent="0.2">
      <c r="A109" s="223" t="s">
        <v>195</v>
      </c>
      <c r="B109" s="251" t="s">
        <v>169</v>
      </c>
      <c r="C109" s="252" t="s">
        <v>125</v>
      </c>
      <c r="D109" s="225" t="s">
        <v>125</v>
      </c>
      <c r="E109" s="226"/>
      <c r="F109" s="226" t="s">
        <v>125</v>
      </c>
      <c r="G109" s="221" t="s">
        <v>125</v>
      </c>
      <c r="H109" s="220" t="s">
        <v>125</v>
      </c>
      <c r="I109" s="217" t="s">
        <v>125</v>
      </c>
      <c r="J109" s="218"/>
      <c r="K109" s="218" t="s">
        <v>125</v>
      </c>
      <c r="L109" s="221" t="s">
        <v>125</v>
      </c>
      <c r="M109" s="231" t="s">
        <v>125</v>
      </c>
      <c r="N109" s="217" t="s">
        <v>125</v>
      </c>
      <c r="O109" s="218"/>
      <c r="P109" s="218" t="s">
        <v>125</v>
      </c>
      <c r="Q109" s="219" t="s">
        <v>125</v>
      </c>
    </row>
    <row r="110" spans="1:17" ht="12" customHeight="1" x14ac:dyDescent="0.2">
      <c r="A110" s="223" t="s">
        <v>196</v>
      </c>
      <c r="B110" s="253" t="s">
        <v>171</v>
      </c>
      <c r="C110" s="252" t="s">
        <v>125</v>
      </c>
      <c r="D110" s="225" t="s">
        <v>125</v>
      </c>
      <c r="E110" s="226"/>
      <c r="F110" s="226" t="s">
        <v>125</v>
      </c>
      <c r="G110" s="221" t="s">
        <v>125</v>
      </c>
      <c r="H110" s="220" t="s">
        <v>125</v>
      </c>
      <c r="I110" s="217" t="s">
        <v>125</v>
      </c>
      <c r="J110" s="218"/>
      <c r="K110" s="218" t="s">
        <v>125</v>
      </c>
      <c r="L110" s="221" t="s">
        <v>125</v>
      </c>
      <c r="M110" s="231" t="s">
        <v>125</v>
      </c>
      <c r="N110" s="217" t="s">
        <v>125</v>
      </c>
      <c r="O110" s="218"/>
      <c r="P110" s="218" t="s">
        <v>125</v>
      </c>
      <c r="Q110" s="219" t="s">
        <v>125</v>
      </c>
    </row>
    <row r="111" spans="1:17" ht="12" customHeight="1" x14ac:dyDescent="0.2">
      <c r="A111" s="223" t="s">
        <v>197</v>
      </c>
      <c r="B111" s="254" t="s">
        <v>173</v>
      </c>
      <c r="C111" s="252" t="s">
        <v>125</v>
      </c>
      <c r="D111" s="225" t="s">
        <v>125</v>
      </c>
      <c r="E111" s="226"/>
      <c r="F111" s="226" t="s">
        <v>125</v>
      </c>
      <c r="G111" s="221" t="s">
        <v>125</v>
      </c>
      <c r="H111" s="220" t="s">
        <v>125</v>
      </c>
      <c r="I111" s="217" t="s">
        <v>125</v>
      </c>
      <c r="J111" s="218"/>
      <c r="K111" s="218" t="s">
        <v>125</v>
      </c>
      <c r="L111" s="221" t="s">
        <v>125</v>
      </c>
      <c r="M111" s="231" t="s">
        <v>125</v>
      </c>
      <c r="N111" s="217" t="s">
        <v>125</v>
      </c>
      <c r="O111" s="218"/>
      <c r="P111" s="218" t="s">
        <v>125</v>
      </c>
      <c r="Q111" s="219" t="s">
        <v>125</v>
      </c>
    </row>
    <row r="112" spans="1:17" x14ac:dyDescent="0.2">
      <c r="A112" s="223"/>
      <c r="B112" s="227" t="s">
        <v>157</v>
      </c>
      <c r="C112" s="224"/>
      <c r="D112" s="235"/>
      <c r="E112" s="236"/>
      <c r="F112" s="236"/>
      <c r="G112" s="237"/>
      <c r="H112" s="238"/>
      <c r="I112" s="217"/>
      <c r="J112" s="218"/>
      <c r="K112" s="218"/>
      <c r="L112" s="237"/>
      <c r="M112" s="231"/>
      <c r="N112" s="217"/>
      <c r="O112" s="218"/>
      <c r="P112" s="218"/>
      <c r="Q112" s="219"/>
    </row>
    <row r="113" spans="1:17" ht="12" customHeight="1" x14ac:dyDescent="0.2">
      <c r="A113" s="223" t="s">
        <v>198</v>
      </c>
      <c r="B113" s="254" t="s">
        <v>175</v>
      </c>
      <c r="C113" s="252" t="s">
        <v>125</v>
      </c>
      <c r="D113" s="225" t="s">
        <v>125</v>
      </c>
      <c r="E113" s="226"/>
      <c r="F113" s="226" t="s">
        <v>125</v>
      </c>
      <c r="G113" s="221" t="s">
        <v>125</v>
      </c>
      <c r="H113" s="220" t="s">
        <v>125</v>
      </c>
      <c r="I113" s="217" t="s">
        <v>125</v>
      </c>
      <c r="J113" s="218"/>
      <c r="K113" s="218" t="s">
        <v>125</v>
      </c>
      <c r="L113" s="221" t="s">
        <v>125</v>
      </c>
      <c r="M113" s="231" t="s">
        <v>125</v>
      </c>
      <c r="N113" s="217" t="s">
        <v>125</v>
      </c>
      <c r="O113" s="218"/>
      <c r="P113" s="218" t="s">
        <v>125</v>
      </c>
      <c r="Q113" s="219" t="s">
        <v>125</v>
      </c>
    </row>
    <row r="114" spans="1:17" x14ac:dyDescent="0.2">
      <c r="A114" s="223"/>
      <c r="B114" s="227" t="s">
        <v>157</v>
      </c>
      <c r="C114" s="224"/>
      <c r="D114" s="235"/>
      <c r="E114" s="236"/>
      <c r="F114" s="236"/>
      <c r="G114" s="237"/>
      <c r="H114" s="238"/>
      <c r="I114" s="217"/>
      <c r="J114" s="218"/>
      <c r="K114" s="218"/>
      <c r="L114" s="237"/>
      <c r="M114" s="231"/>
      <c r="N114" s="217"/>
      <c r="O114" s="218"/>
      <c r="P114" s="218"/>
      <c r="Q114" s="219"/>
    </row>
    <row r="115" spans="1:17" ht="12" customHeight="1" x14ac:dyDescent="0.2">
      <c r="A115" s="223" t="s">
        <v>199</v>
      </c>
      <c r="B115" s="254" t="s">
        <v>177</v>
      </c>
      <c r="C115" s="252" t="s">
        <v>125</v>
      </c>
      <c r="D115" s="225" t="s">
        <v>125</v>
      </c>
      <c r="E115" s="226"/>
      <c r="F115" s="226" t="s">
        <v>125</v>
      </c>
      <c r="G115" s="221" t="s">
        <v>125</v>
      </c>
      <c r="H115" s="220" t="s">
        <v>125</v>
      </c>
      <c r="I115" s="217" t="s">
        <v>125</v>
      </c>
      <c r="J115" s="218"/>
      <c r="K115" s="218" t="s">
        <v>125</v>
      </c>
      <c r="L115" s="221" t="s">
        <v>125</v>
      </c>
      <c r="M115" s="231" t="s">
        <v>125</v>
      </c>
      <c r="N115" s="217" t="s">
        <v>125</v>
      </c>
      <c r="O115" s="218"/>
      <c r="P115" s="218" t="s">
        <v>125</v>
      </c>
      <c r="Q115" s="219" t="s">
        <v>125</v>
      </c>
    </row>
    <row r="116" spans="1:17" x14ac:dyDescent="0.2">
      <c r="A116" s="223"/>
      <c r="B116" s="227" t="s">
        <v>157</v>
      </c>
      <c r="C116" s="224"/>
      <c r="D116" s="235"/>
      <c r="E116" s="236"/>
      <c r="F116" s="236"/>
      <c r="G116" s="237"/>
      <c r="H116" s="238"/>
      <c r="I116" s="217"/>
      <c r="J116" s="218"/>
      <c r="K116" s="218"/>
      <c r="L116" s="237"/>
      <c r="M116" s="231"/>
      <c r="N116" s="217"/>
      <c r="O116" s="218"/>
      <c r="P116" s="218"/>
      <c r="Q116" s="219"/>
    </row>
    <row r="117" spans="1:17" ht="12" customHeight="1" x14ac:dyDescent="0.2">
      <c r="A117" s="223" t="s">
        <v>200</v>
      </c>
      <c r="B117" s="254" t="s">
        <v>179</v>
      </c>
      <c r="C117" s="252" t="s">
        <v>125</v>
      </c>
      <c r="D117" s="225" t="s">
        <v>125</v>
      </c>
      <c r="E117" s="226"/>
      <c r="F117" s="226" t="s">
        <v>125</v>
      </c>
      <c r="G117" s="221" t="s">
        <v>125</v>
      </c>
      <c r="H117" s="220" t="s">
        <v>125</v>
      </c>
      <c r="I117" s="217" t="s">
        <v>125</v>
      </c>
      <c r="J117" s="218"/>
      <c r="K117" s="218" t="s">
        <v>125</v>
      </c>
      <c r="L117" s="221" t="s">
        <v>125</v>
      </c>
      <c r="M117" s="231" t="s">
        <v>125</v>
      </c>
      <c r="N117" s="217" t="s">
        <v>125</v>
      </c>
      <c r="O117" s="218"/>
      <c r="P117" s="218" t="s">
        <v>125</v>
      </c>
      <c r="Q117" s="219" t="s">
        <v>125</v>
      </c>
    </row>
    <row r="118" spans="1:17" x14ac:dyDescent="0.2">
      <c r="A118" s="223"/>
      <c r="B118" s="227" t="s">
        <v>157</v>
      </c>
      <c r="C118" s="224"/>
      <c r="D118" s="235"/>
      <c r="E118" s="236"/>
      <c r="F118" s="236"/>
      <c r="G118" s="237"/>
      <c r="H118" s="238"/>
      <c r="I118" s="217"/>
      <c r="J118" s="218"/>
      <c r="K118" s="218"/>
      <c r="L118" s="237"/>
      <c r="M118" s="231"/>
      <c r="N118" s="217"/>
      <c r="O118" s="218"/>
      <c r="P118" s="218"/>
      <c r="Q118" s="219"/>
    </row>
    <row r="119" spans="1:17" ht="12" customHeight="1" x14ac:dyDescent="0.2">
      <c r="A119" s="223" t="s">
        <v>201</v>
      </c>
      <c r="B119" s="253" t="s">
        <v>181</v>
      </c>
      <c r="C119" s="252" t="s">
        <v>125</v>
      </c>
      <c r="D119" s="225" t="s">
        <v>125</v>
      </c>
      <c r="E119" s="226"/>
      <c r="F119" s="226" t="s">
        <v>125</v>
      </c>
      <c r="G119" s="221" t="s">
        <v>125</v>
      </c>
      <c r="H119" s="220" t="s">
        <v>125</v>
      </c>
      <c r="I119" s="217" t="s">
        <v>125</v>
      </c>
      <c r="J119" s="218"/>
      <c r="K119" s="218" t="s">
        <v>125</v>
      </c>
      <c r="L119" s="221" t="s">
        <v>125</v>
      </c>
      <c r="M119" s="231" t="s">
        <v>125</v>
      </c>
      <c r="N119" s="217" t="s">
        <v>125</v>
      </c>
      <c r="O119" s="218"/>
      <c r="P119" s="218" t="s">
        <v>125</v>
      </c>
      <c r="Q119" s="219" t="s">
        <v>125</v>
      </c>
    </row>
    <row r="120" spans="1:17" ht="12" customHeight="1" x14ac:dyDescent="0.2">
      <c r="A120" s="223" t="s">
        <v>202</v>
      </c>
      <c r="B120" s="254" t="s">
        <v>173</v>
      </c>
      <c r="C120" s="252" t="s">
        <v>125</v>
      </c>
      <c r="D120" s="225" t="s">
        <v>125</v>
      </c>
      <c r="E120" s="226"/>
      <c r="F120" s="226" t="s">
        <v>125</v>
      </c>
      <c r="G120" s="221" t="s">
        <v>125</v>
      </c>
      <c r="H120" s="220" t="s">
        <v>125</v>
      </c>
      <c r="I120" s="217" t="s">
        <v>125</v>
      </c>
      <c r="J120" s="218"/>
      <c r="K120" s="218" t="s">
        <v>125</v>
      </c>
      <c r="L120" s="221" t="s">
        <v>125</v>
      </c>
      <c r="M120" s="231" t="s">
        <v>125</v>
      </c>
      <c r="N120" s="217" t="s">
        <v>125</v>
      </c>
      <c r="O120" s="218"/>
      <c r="P120" s="218" t="s">
        <v>125</v>
      </c>
      <c r="Q120" s="219" t="s">
        <v>125</v>
      </c>
    </row>
    <row r="121" spans="1:17" x14ac:dyDescent="0.2">
      <c r="A121" s="223"/>
      <c r="B121" s="227" t="s">
        <v>157</v>
      </c>
      <c r="C121" s="224"/>
      <c r="D121" s="235"/>
      <c r="E121" s="236"/>
      <c r="F121" s="236"/>
      <c r="G121" s="237"/>
      <c r="H121" s="238"/>
      <c r="I121" s="217"/>
      <c r="J121" s="218"/>
      <c r="K121" s="218"/>
      <c r="L121" s="237"/>
      <c r="M121" s="231"/>
      <c r="N121" s="217"/>
      <c r="O121" s="218"/>
      <c r="P121" s="218"/>
      <c r="Q121" s="219"/>
    </row>
    <row r="122" spans="1:17" ht="12" customHeight="1" x14ac:dyDescent="0.2">
      <c r="A122" s="223" t="s">
        <v>203</v>
      </c>
      <c r="B122" s="254" t="s">
        <v>175</v>
      </c>
      <c r="C122" s="252" t="s">
        <v>125</v>
      </c>
      <c r="D122" s="225" t="s">
        <v>125</v>
      </c>
      <c r="E122" s="226"/>
      <c r="F122" s="226" t="s">
        <v>125</v>
      </c>
      <c r="G122" s="221" t="s">
        <v>125</v>
      </c>
      <c r="H122" s="220" t="s">
        <v>125</v>
      </c>
      <c r="I122" s="217" t="s">
        <v>125</v>
      </c>
      <c r="J122" s="218"/>
      <c r="K122" s="218" t="s">
        <v>125</v>
      </c>
      <c r="L122" s="221" t="s">
        <v>125</v>
      </c>
      <c r="M122" s="231" t="s">
        <v>125</v>
      </c>
      <c r="N122" s="217" t="s">
        <v>125</v>
      </c>
      <c r="O122" s="218"/>
      <c r="P122" s="218" t="s">
        <v>125</v>
      </c>
      <c r="Q122" s="219" t="s">
        <v>125</v>
      </c>
    </row>
    <row r="123" spans="1:17" x14ac:dyDescent="0.2">
      <c r="A123" s="223"/>
      <c r="B123" s="227" t="s">
        <v>157</v>
      </c>
      <c r="C123" s="224"/>
      <c r="D123" s="235"/>
      <c r="E123" s="236"/>
      <c r="F123" s="236"/>
      <c r="G123" s="237"/>
      <c r="H123" s="238"/>
      <c r="I123" s="217"/>
      <c r="J123" s="218"/>
      <c r="K123" s="218"/>
      <c r="L123" s="237"/>
      <c r="M123" s="231"/>
      <c r="N123" s="217"/>
      <c r="O123" s="218"/>
      <c r="P123" s="218"/>
      <c r="Q123" s="219"/>
    </row>
    <row r="124" spans="1:17" ht="12" customHeight="1" x14ac:dyDescent="0.2">
      <c r="A124" s="223" t="s">
        <v>204</v>
      </c>
      <c r="B124" s="254" t="s">
        <v>177</v>
      </c>
      <c r="C124" s="252" t="s">
        <v>125</v>
      </c>
      <c r="D124" s="225" t="s">
        <v>125</v>
      </c>
      <c r="E124" s="226"/>
      <c r="F124" s="226" t="s">
        <v>125</v>
      </c>
      <c r="G124" s="221" t="s">
        <v>125</v>
      </c>
      <c r="H124" s="220" t="s">
        <v>125</v>
      </c>
      <c r="I124" s="217" t="s">
        <v>125</v>
      </c>
      <c r="J124" s="218"/>
      <c r="K124" s="218" t="s">
        <v>125</v>
      </c>
      <c r="L124" s="221" t="s">
        <v>125</v>
      </c>
      <c r="M124" s="231" t="s">
        <v>125</v>
      </c>
      <c r="N124" s="217" t="s">
        <v>125</v>
      </c>
      <c r="O124" s="218"/>
      <c r="P124" s="218" t="s">
        <v>125</v>
      </c>
      <c r="Q124" s="219" t="s">
        <v>125</v>
      </c>
    </row>
    <row r="125" spans="1:17" x14ac:dyDescent="0.2">
      <c r="A125" s="223"/>
      <c r="B125" s="227" t="s">
        <v>157</v>
      </c>
      <c r="C125" s="224"/>
      <c r="D125" s="235"/>
      <c r="E125" s="236"/>
      <c r="F125" s="236"/>
      <c r="G125" s="237"/>
      <c r="H125" s="238"/>
      <c r="I125" s="217"/>
      <c r="J125" s="218"/>
      <c r="K125" s="218"/>
      <c r="L125" s="237"/>
      <c r="M125" s="231"/>
      <c r="N125" s="217"/>
      <c r="O125" s="218"/>
      <c r="P125" s="218"/>
      <c r="Q125" s="219"/>
    </row>
    <row r="126" spans="1:17" ht="12" customHeight="1" x14ac:dyDescent="0.2">
      <c r="A126" s="223" t="s">
        <v>205</v>
      </c>
      <c r="B126" s="254" t="s">
        <v>179</v>
      </c>
      <c r="C126" s="252" t="s">
        <v>125</v>
      </c>
      <c r="D126" s="225" t="s">
        <v>125</v>
      </c>
      <c r="E126" s="226"/>
      <c r="F126" s="226" t="s">
        <v>125</v>
      </c>
      <c r="G126" s="221" t="s">
        <v>125</v>
      </c>
      <c r="H126" s="220" t="s">
        <v>125</v>
      </c>
      <c r="I126" s="217" t="s">
        <v>125</v>
      </c>
      <c r="J126" s="218"/>
      <c r="K126" s="218" t="s">
        <v>125</v>
      </c>
      <c r="L126" s="221" t="s">
        <v>125</v>
      </c>
      <c r="M126" s="231" t="s">
        <v>125</v>
      </c>
      <c r="N126" s="217" t="s">
        <v>125</v>
      </c>
      <c r="O126" s="218"/>
      <c r="P126" s="218" t="s">
        <v>125</v>
      </c>
      <c r="Q126" s="219" t="s">
        <v>125</v>
      </c>
    </row>
    <row r="127" spans="1:17" x14ac:dyDescent="0.2">
      <c r="A127" s="223"/>
      <c r="B127" s="227" t="s">
        <v>157</v>
      </c>
      <c r="C127" s="224"/>
      <c r="D127" s="235"/>
      <c r="E127" s="236"/>
      <c r="F127" s="236"/>
      <c r="G127" s="237"/>
      <c r="H127" s="238"/>
      <c r="I127" s="217"/>
      <c r="J127" s="218"/>
      <c r="K127" s="218"/>
      <c r="L127" s="237"/>
      <c r="M127" s="231"/>
      <c r="N127" s="217"/>
      <c r="O127" s="218"/>
      <c r="P127" s="218"/>
      <c r="Q127" s="219"/>
    </row>
    <row r="128" spans="1:17" ht="12" customHeight="1" x14ac:dyDescent="0.2">
      <c r="A128" s="223" t="s">
        <v>206</v>
      </c>
      <c r="B128" s="251" t="s">
        <v>187</v>
      </c>
      <c r="C128" s="252" t="s">
        <v>125</v>
      </c>
      <c r="D128" s="225" t="s">
        <v>125</v>
      </c>
      <c r="E128" s="226"/>
      <c r="F128" s="226" t="s">
        <v>125</v>
      </c>
      <c r="G128" s="221" t="s">
        <v>125</v>
      </c>
      <c r="H128" s="220" t="s">
        <v>125</v>
      </c>
      <c r="I128" s="217" t="s">
        <v>125</v>
      </c>
      <c r="J128" s="218"/>
      <c r="K128" s="218" t="s">
        <v>125</v>
      </c>
      <c r="L128" s="221" t="s">
        <v>125</v>
      </c>
      <c r="M128" s="231" t="s">
        <v>125</v>
      </c>
      <c r="N128" s="217" t="s">
        <v>125</v>
      </c>
      <c r="O128" s="218"/>
      <c r="P128" s="218" t="s">
        <v>125</v>
      </c>
      <c r="Q128" s="219" t="s">
        <v>125</v>
      </c>
    </row>
    <row r="129" spans="1:17" ht="12" customHeight="1" x14ac:dyDescent="0.2">
      <c r="A129" s="223" t="s">
        <v>207</v>
      </c>
      <c r="B129" s="253" t="s">
        <v>171</v>
      </c>
      <c r="C129" s="252" t="s">
        <v>125</v>
      </c>
      <c r="D129" s="225" t="s">
        <v>125</v>
      </c>
      <c r="E129" s="226"/>
      <c r="F129" s="226" t="s">
        <v>125</v>
      </c>
      <c r="G129" s="221" t="s">
        <v>125</v>
      </c>
      <c r="H129" s="220" t="s">
        <v>125</v>
      </c>
      <c r="I129" s="217" t="s">
        <v>125</v>
      </c>
      <c r="J129" s="218"/>
      <c r="K129" s="218" t="s">
        <v>125</v>
      </c>
      <c r="L129" s="221" t="s">
        <v>125</v>
      </c>
      <c r="M129" s="231" t="s">
        <v>125</v>
      </c>
      <c r="N129" s="217" t="s">
        <v>125</v>
      </c>
      <c r="O129" s="218"/>
      <c r="P129" s="218" t="s">
        <v>125</v>
      </c>
      <c r="Q129" s="219" t="s">
        <v>125</v>
      </c>
    </row>
    <row r="130" spans="1:17" ht="12" customHeight="1" x14ac:dyDescent="0.2">
      <c r="A130" s="223" t="s">
        <v>208</v>
      </c>
      <c r="B130" s="254" t="s">
        <v>173</v>
      </c>
      <c r="C130" s="252" t="s">
        <v>125</v>
      </c>
      <c r="D130" s="225" t="s">
        <v>125</v>
      </c>
      <c r="E130" s="226"/>
      <c r="F130" s="226" t="s">
        <v>125</v>
      </c>
      <c r="G130" s="221" t="s">
        <v>125</v>
      </c>
      <c r="H130" s="220" t="s">
        <v>125</v>
      </c>
      <c r="I130" s="217" t="s">
        <v>125</v>
      </c>
      <c r="J130" s="218"/>
      <c r="K130" s="218" t="s">
        <v>125</v>
      </c>
      <c r="L130" s="221" t="s">
        <v>125</v>
      </c>
      <c r="M130" s="231" t="s">
        <v>125</v>
      </c>
      <c r="N130" s="217" t="s">
        <v>125</v>
      </c>
      <c r="O130" s="218"/>
      <c r="P130" s="218" t="s">
        <v>125</v>
      </c>
      <c r="Q130" s="219" t="s">
        <v>125</v>
      </c>
    </row>
    <row r="131" spans="1:17" x14ac:dyDescent="0.2">
      <c r="A131" s="223"/>
      <c r="B131" s="227" t="s">
        <v>157</v>
      </c>
      <c r="C131" s="224"/>
      <c r="D131" s="235"/>
      <c r="E131" s="236"/>
      <c r="F131" s="236"/>
      <c r="G131" s="237"/>
      <c r="H131" s="238"/>
      <c r="I131" s="217"/>
      <c r="J131" s="218"/>
      <c r="K131" s="218"/>
      <c r="L131" s="237"/>
      <c r="M131" s="231"/>
      <c r="N131" s="217"/>
      <c r="O131" s="218"/>
      <c r="P131" s="218"/>
      <c r="Q131" s="219"/>
    </row>
    <row r="132" spans="1:17" ht="12" customHeight="1" x14ac:dyDescent="0.2">
      <c r="A132" s="223" t="s">
        <v>209</v>
      </c>
      <c r="B132" s="254" t="s">
        <v>175</v>
      </c>
      <c r="C132" s="252" t="s">
        <v>125</v>
      </c>
      <c r="D132" s="225" t="s">
        <v>125</v>
      </c>
      <c r="E132" s="226"/>
      <c r="F132" s="226" t="s">
        <v>125</v>
      </c>
      <c r="G132" s="221" t="s">
        <v>125</v>
      </c>
      <c r="H132" s="220" t="s">
        <v>125</v>
      </c>
      <c r="I132" s="217" t="s">
        <v>125</v>
      </c>
      <c r="J132" s="218"/>
      <c r="K132" s="218" t="s">
        <v>125</v>
      </c>
      <c r="L132" s="221" t="s">
        <v>125</v>
      </c>
      <c r="M132" s="231" t="s">
        <v>125</v>
      </c>
      <c r="N132" s="217" t="s">
        <v>125</v>
      </c>
      <c r="O132" s="218"/>
      <c r="P132" s="218" t="s">
        <v>125</v>
      </c>
      <c r="Q132" s="219" t="s">
        <v>125</v>
      </c>
    </row>
    <row r="133" spans="1:17" x14ac:dyDescent="0.2">
      <c r="A133" s="223"/>
      <c r="B133" s="227" t="s">
        <v>157</v>
      </c>
      <c r="C133" s="224"/>
      <c r="D133" s="235"/>
      <c r="E133" s="236"/>
      <c r="F133" s="236"/>
      <c r="G133" s="237"/>
      <c r="H133" s="238"/>
      <c r="I133" s="217"/>
      <c r="J133" s="218"/>
      <c r="K133" s="218"/>
      <c r="L133" s="237"/>
      <c r="M133" s="231"/>
      <c r="N133" s="217"/>
      <c r="O133" s="218"/>
      <c r="P133" s="218"/>
      <c r="Q133" s="219"/>
    </row>
    <row r="134" spans="1:17" ht="12" customHeight="1" x14ac:dyDescent="0.2">
      <c r="A134" s="223" t="s">
        <v>210</v>
      </c>
      <c r="B134" s="254" t="s">
        <v>177</v>
      </c>
      <c r="C134" s="252" t="s">
        <v>125</v>
      </c>
      <c r="D134" s="225" t="s">
        <v>125</v>
      </c>
      <c r="E134" s="226"/>
      <c r="F134" s="226" t="s">
        <v>125</v>
      </c>
      <c r="G134" s="221" t="s">
        <v>125</v>
      </c>
      <c r="H134" s="220" t="s">
        <v>125</v>
      </c>
      <c r="I134" s="217" t="s">
        <v>125</v>
      </c>
      <c r="J134" s="218"/>
      <c r="K134" s="218" t="s">
        <v>125</v>
      </c>
      <c r="L134" s="221" t="s">
        <v>125</v>
      </c>
      <c r="M134" s="231" t="s">
        <v>125</v>
      </c>
      <c r="N134" s="217" t="s">
        <v>125</v>
      </c>
      <c r="O134" s="218"/>
      <c r="P134" s="218" t="s">
        <v>125</v>
      </c>
      <c r="Q134" s="219" t="s">
        <v>125</v>
      </c>
    </row>
    <row r="135" spans="1:17" x14ac:dyDescent="0.2">
      <c r="A135" s="223"/>
      <c r="B135" s="227" t="s">
        <v>157</v>
      </c>
      <c r="C135" s="224"/>
      <c r="D135" s="235"/>
      <c r="E135" s="236"/>
      <c r="F135" s="236"/>
      <c r="G135" s="237"/>
      <c r="H135" s="238"/>
      <c r="I135" s="217"/>
      <c r="J135" s="218"/>
      <c r="K135" s="218"/>
      <c r="L135" s="237"/>
      <c r="M135" s="231"/>
      <c r="N135" s="217"/>
      <c r="O135" s="218"/>
      <c r="P135" s="218"/>
      <c r="Q135" s="219"/>
    </row>
    <row r="136" spans="1:17" ht="12" customHeight="1" x14ac:dyDescent="0.2">
      <c r="A136" s="223" t="s">
        <v>211</v>
      </c>
      <c r="B136" s="254" t="s">
        <v>179</v>
      </c>
      <c r="C136" s="252" t="s">
        <v>125</v>
      </c>
      <c r="D136" s="225" t="s">
        <v>125</v>
      </c>
      <c r="E136" s="226"/>
      <c r="F136" s="226" t="s">
        <v>125</v>
      </c>
      <c r="G136" s="221" t="s">
        <v>125</v>
      </c>
      <c r="H136" s="220" t="s">
        <v>125</v>
      </c>
      <c r="I136" s="217" t="s">
        <v>125</v>
      </c>
      <c r="J136" s="218"/>
      <c r="K136" s="218" t="s">
        <v>125</v>
      </c>
      <c r="L136" s="221" t="s">
        <v>125</v>
      </c>
      <c r="M136" s="231" t="s">
        <v>125</v>
      </c>
      <c r="N136" s="217" t="s">
        <v>125</v>
      </c>
      <c r="O136" s="218"/>
      <c r="P136" s="218" t="s">
        <v>125</v>
      </c>
      <c r="Q136" s="219" t="s">
        <v>125</v>
      </c>
    </row>
    <row r="137" spans="1:17" x14ac:dyDescent="0.2">
      <c r="A137" s="223"/>
      <c r="B137" s="227" t="s">
        <v>157</v>
      </c>
      <c r="C137" s="224"/>
      <c r="D137" s="235"/>
      <c r="E137" s="236"/>
      <c r="F137" s="236"/>
      <c r="G137" s="237"/>
      <c r="H137" s="238"/>
      <c r="I137" s="217"/>
      <c r="J137" s="218"/>
      <c r="K137" s="218"/>
      <c r="L137" s="237"/>
      <c r="M137" s="231"/>
      <c r="N137" s="217"/>
      <c r="O137" s="218"/>
      <c r="P137" s="218"/>
      <c r="Q137" s="219"/>
    </row>
    <row r="138" spans="1:17" ht="27" customHeight="1" x14ac:dyDescent="0.2">
      <c r="A138" s="223" t="s">
        <v>212</v>
      </c>
      <c r="B138" s="250" t="s">
        <v>213</v>
      </c>
      <c r="C138" s="252" t="s">
        <v>125</v>
      </c>
      <c r="D138" s="225" t="s">
        <v>125</v>
      </c>
      <c r="E138" s="226"/>
      <c r="F138" s="226" t="s">
        <v>125</v>
      </c>
      <c r="G138" s="221" t="s">
        <v>125</v>
      </c>
      <c r="H138" s="220" t="s">
        <v>125</v>
      </c>
      <c r="I138" s="217" t="s">
        <v>125</v>
      </c>
      <c r="J138" s="218"/>
      <c r="K138" s="218" t="s">
        <v>125</v>
      </c>
      <c r="L138" s="221" t="s">
        <v>125</v>
      </c>
      <c r="M138" s="231" t="s">
        <v>125</v>
      </c>
      <c r="N138" s="217" t="s">
        <v>125</v>
      </c>
      <c r="O138" s="218"/>
      <c r="P138" s="218" t="s">
        <v>125</v>
      </c>
      <c r="Q138" s="219" t="s">
        <v>125</v>
      </c>
    </row>
    <row r="139" spans="1:17" ht="12" customHeight="1" x14ac:dyDescent="0.2">
      <c r="A139" s="223" t="s">
        <v>214</v>
      </c>
      <c r="B139" s="251" t="s">
        <v>169</v>
      </c>
      <c r="C139" s="252" t="s">
        <v>125</v>
      </c>
      <c r="D139" s="225" t="s">
        <v>125</v>
      </c>
      <c r="E139" s="226"/>
      <c r="F139" s="226" t="s">
        <v>125</v>
      </c>
      <c r="G139" s="221" t="s">
        <v>125</v>
      </c>
      <c r="H139" s="220" t="s">
        <v>125</v>
      </c>
      <c r="I139" s="217" t="s">
        <v>125</v>
      </c>
      <c r="J139" s="218"/>
      <c r="K139" s="218" t="s">
        <v>125</v>
      </c>
      <c r="L139" s="221" t="s">
        <v>125</v>
      </c>
      <c r="M139" s="231" t="s">
        <v>125</v>
      </c>
      <c r="N139" s="217" t="s">
        <v>125</v>
      </c>
      <c r="O139" s="218"/>
      <c r="P139" s="218" t="s">
        <v>125</v>
      </c>
      <c r="Q139" s="219" t="s">
        <v>125</v>
      </c>
    </row>
    <row r="140" spans="1:17" ht="12" customHeight="1" x14ac:dyDescent="0.2">
      <c r="A140" s="223" t="s">
        <v>215</v>
      </c>
      <c r="B140" s="253" t="s">
        <v>171</v>
      </c>
      <c r="C140" s="252" t="s">
        <v>125</v>
      </c>
      <c r="D140" s="225" t="s">
        <v>125</v>
      </c>
      <c r="E140" s="226"/>
      <c r="F140" s="226" t="s">
        <v>125</v>
      </c>
      <c r="G140" s="221" t="s">
        <v>125</v>
      </c>
      <c r="H140" s="220" t="s">
        <v>125</v>
      </c>
      <c r="I140" s="217" t="s">
        <v>125</v>
      </c>
      <c r="J140" s="218"/>
      <c r="K140" s="218" t="s">
        <v>125</v>
      </c>
      <c r="L140" s="221" t="s">
        <v>125</v>
      </c>
      <c r="M140" s="231" t="s">
        <v>125</v>
      </c>
      <c r="N140" s="217" t="s">
        <v>125</v>
      </c>
      <c r="O140" s="218"/>
      <c r="P140" s="218" t="s">
        <v>125</v>
      </c>
      <c r="Q140" s="219" t="s">
        <v>125</v>
      </c>
    </row>
    <row r="141" spans="1:17" ht="12" customHeight="1" x14ac:dyDescent="0.2">
      <c r="A141" s="223" t="s">
        <v>216</v>
      </c>
      <c r="B141" s="254" t="s">
        <v>173</v>
      </c>
      <c r="C141" s="252" t="s">
        <v>125</v>
      </c>
      <c r="D141" s="225" t="s">
        <v>125</v>
      </c>
      <c r="E141" s="226"/>
      <c r="F141" s="226" t="s">
        <v>125</v>
      </c>
      <c r="G141" s="221" t="s">
        <v>125</v>
      </c>
      <c r="H141" s="220" t="s">
        <v>125</v>
      </c>
      <c r="I141" s="217" t="s">
        <v>125</v>
      </c>
      <c r="J141" s="218"/>
      <c r="K141" s="218" t="s">
        <v>125</v>
      </c>
      <c r="L141" s="221" t="s">
        <v>125</v>
      </c>
      <c r="M141" s="231" t="s">
        <v>125</v>
      </c>
      <c r="N141" s="217" t="s">
        <v>125</v>
      </c>
      <c r="O141" s="218"/>
      <c r="P141" s="218" t="s">
        <v>125</v>
      </c>
      <c r="Q141" s="219" t="s">
        <v>125</v>
      </c>
    </row>
    <row r="142" spans="1:17" x14ac:dyDescent="0.2">
      <c r="A142" s="223"/>
      <c r="B142" s="227" t="s">
        <v>157</v>
      </c>
      <c r="C142" s="224"/>
      <c r="D142" s="235"/>
      <c r="E142" s="236"/>
      <c r="F142" s="236"/>
      <c r="G142" s="237"/>
      <c r="H142" s="238"/>
      <c r="I142" s="217"/>
      <c r="J142" s="218"/>
      <c r="K142" s="218"/>
      <c r="L142" s="237"/>
      <c r="M142" s="231"/>
      <c r="N142" s="217"/>
      <c r="O142" s="218"/>
      <c r="P142" s="218"/>
      <c r="Q142" s="219"/>
    </row>
    <row r="143" spans="1:17" ht="12" customHeight="1" x14ac:dyDescent="0.2">
      <c r="A143" s="223" t="s">
        <v>217</v>
      </c>
      <c r="B143" s="254" t="s">
        <v>175</v>
      </c>
      <c r="C143" s="252" t="s">
        <v>125</v>
      </c>
      <c r="D143" s="225" t="s">
        <v>125</v>
      </c>
      <c r="E143" s="226"/>
      <c r="F143" s="226" t="s">
        <v>125</v>
      </c>
      <c r="G143" s="221" t="s">
        <v>125</v>
      </c>
      <c r="H143" s="220" t="s">
        <v>125</v>
      </c>
      <c r="I143" s="217" t="s">
        <v>125</v>
      </c>
      <c r="J143" s="218"/>
      <c r="K143" s="218" t="s">
        <v>125</v>
      </c>
      <c r="L143" s="221" t="s">
        <v>125</v>
      </c>
      <c r="M143" s="231" t="s">
        <v>125</v>
      </c>
      <c r="N143" s="217" t="s">
        <v>125</v>
      </c>
      <c r="O143" s="218"/>
      <c r="P143" s="218" t="s">
        <v>125</v>
      </c>
      <c r="Q143" s="219" t="s">
        <v>125</v>
      </c>
    </row>
    <row r="144" spans="1:17" x14ac:dyDescent="0.2">
      <c r="A144" s="223"/>
      <c r="B144" s="227" t="s">
        <v>157</v>
      </c>
      <c r="C144" s="224"/>
      <c r="D144" s="235"/>
      <c r="E144" s="236"/>
      <c r="F144" s="236"/>
      <c r="G144" s="237"/>
      <c r="H144" s="238"/>
      <c r="I144" s="217"/>
      <c r="J144" s="218"/>
      <c r="K144" s="218"/>
      <c r="L144" s="237"/>
      <c r="M144" s="231"/>
      <c r="N144" s="217"/>
      <c r="O144" s="218"/>
      <c r="P144" s="218"/>
      <c r="Q144" s="219"/>
    </row>
    <row r="145" spans="1:17" ht="12" customHeight="1" x14ac:dyDescent="0.2">
      <c r="A145" s="223" t="s">
        <v>218</v>
      </c>
      <c r="B145" s="254" t="s">
        <v>177</v>
      </c>
      <c r="C145" s="252" t="s">
        <v>125</v>
      </c>
      <c r="D145" s="225" t="s">
        <v>125</v>
      </c>
      <c r="E145" s="226"/>
      <c r="F145" s="226" t="s">
        <v>125</v>
      </c>
      <c r="G145" s="221" t="s">
        <v>125</v>
      </c>
      <c r="H145" s="220" t="s">
        <v>125</v>
      </c>
      <c r="I145" s="217" t="s">
        <v>125</v>
      </c>
      <c r="J145" s="218"/>
      <c r="K145" s="218" t="s">
        <v>125</v>
      </c>
      <c r="L145" s="221" t="s">
        <v>125</v>
      </c>
      <c r="M145" s="231" t="s">
        <v>125</v>
      </c>
      <c r="N145" s="217" t="s">
        <v>125</v>
      </c>
      <c r="O145" s="218"/>
      <c r="P145" s="218" t="s">
        <v>125</v>
      </c>
      <c r="Q145" s="219" t="s">
        <v>125</v>
      </c>
    </row>
    <row r="146" spans="1:17" x14ac:dyDescent="0.2">
      <c r="A146" s="223"/>
      <c r="B146" s="227" t="s">
        <v>157</v>
      </c>
      <c r="C146" s="224"/>
      <c r="D146" s="235"/>
      <c r="E146" s="236"/>
      <c r="F146" s="236"/>
      <c r="G146" s="237"/>
      <c r="H146" s="238"/>
      <c r="I146" s="217"/>
      <c r="J146" s="218"/>
      <c r="K146" s="218"/>
      <c r="L146" s="237"/>
      <c r="M146" s="231"/>
      <c r="N146" s="217"/>
      <c r="O146" s="218"/>
      <c r="P146" s="218"/>
      <c r="Q146" s="219"/>
    </row>
    <row r="147" spans="1:17" ht="12" customHeight="1" x14ac:dyDescent="0.2">
      <c r="A147" s="223" t="s">
        <v>219</v>
      </c>
      <c r="B147" s="254" t="s">
        <v>179</v>
      </c>
      <c r="C147" s="252" t="s">
        <v>125</v>
      </c>
      <c r="D147" s="225" t="s">
        <v>125</v>
      </c>
      <c r="E147" s="226"/>
      <c r="F147" s="226" t="s">
        <v>125</v>
      </c>
      <c r="G147" s="221" t="s">
        <v>125</v>
      </c>
      <c r="H147" s="220" t="s">
        <v>125</v>
      </c>
      <c r="I147" s="217" t="s">
        <v>125</v>
      </c>
      <c r="J147" s="218"/>
      <c r="K147" s="218" t="s">
        <v>125</v>
      </c>
      <c r="L147" s="221" t="s">
        <v>125</v>
      </c>
      <c r="M147" s="231" t="s">
        <v>125</v>
      </c>
      <c r="N147" s="217" t="s">
        <v>125</v>
      </c>
      <c r="O147" s="218"/>
      <c r="P147" s="218" t="s">
        <v>125</v>
      </c>
      <c r="Q147" s="219" t="s">
        <v>125</v>
      </c>
    </row>
    <row r="148" spans="1:17" x14ac:dyDescent="0.2">
      <c r="A148" s="223"/>
      <c r="B148" s="227" t="s">
        <v>157</v>
      </c>
      <c r="C148" s="224"/>
      <c r="D148" s="235"/>
      <c r="E148" s="236"/>
      <c r="F148" s="236"/>
      <c r="G148" s="237"/>
      <c r="H148" s="238"/>
      <c r="I148" s="217"/>
      <c r="J148" s="218"/>
      <c r="K148" s="218"/>
      <c r="L148" s="237"/>
      <c r="M148" s="231"/>
      <c r="N148" s="217"/>
      <c r="O148" s="218"/>
      <c r="P148" s="218"/>
      <c r="Q148" s="219"/>
    </row>
    <row r="149" spans="1:17" ht="12" customHeight="1" x14ac:dyDescent="0.2">
      <c r="A149" s="223" t="s">
        <v>220</v>
      </c>
      <c r="B149" s="253" t="s">
        <v>181</v>
      </c>
      <c r="C149" s="252" t="s">
        <v>125</v>
      </c>
      <c r="D149" s="225" t="s">
        <v>125</v>
      </c>
      <c r="E149" s="226"/>
      <c r="F149" s="226" t="s">
        <v>125</v>
      </c>
      <c r="G149" s="221" t="s">
        <v>125</v>
      </c>
      <c r="H149" s="220" t="s">
        <v>125</v>
      </c>
      <c r="I149" s="217" t="s">
        <v>125</v>
      </c>
      <c r="J149" s="218"/>
      <c r="K149" s="218" t="s">
        <v>125</v>
      </c>
      <c r="L149" s="221" t="s">
        <v>125</v>
      </c>
      <c r="M149" s="231" t="s">
        <v>125</v>
      </c>
      <c r="N149" s="217" t="s">
        <v>125</v>
      </c>
      <c r="O149" s="218"/>
      <c r="P149" s="218" t="s">
        <v>125</v>
      </c>
      <c r="Q149" s="219" t="s">
        <v>125</v>
      </c>
    </row>
    <row r="150" spans="1:17" ht="12" customHeight="1" x14ac:dyDescent="0.2">
      <c r="A150" s="223" t="s">
        <v>221</v>
      </c>
      <c r="B150" s="254" t="s">
        <v>173</v>
      </c>
      <c r="C150" s="252" t="s">
        <v>125</v>
      </c>
      <c r="D150" s="225" t="s">
        <v>125</v>
      </c>
      <c r="E150" s="226"/>
      <c r="F150" s="226" t="s">
        <v>125</v>
      </c>
      <c r="G150" s="221" t="s">
        <v>125</v>
      </c>
      <c r="H150" s="220" t="s">
        <v>125</v>
      </c>
      <c r="I150" s="217" t="s">
        <v>125</v>
      </c>
      <c r="J150" s="218"/>
      <c r="K150" s="218" t="s">
        <v>125</v>
      </c>
      <c r="L150" s="221" t="s">
        <v>125</v>
      </c>
      <c r="M150" s="231" t="s">
        <v>125</v>
      </c>
      <c r="N150" s="217" t="s">
        <v>125</v>
      </c>
      <c r="O150" s="218"/>
      <c r="P150" s="218" t="s">
        <v>125</v>
      </c>
      <c r="Q150" s="219" t="s">
        <v>125</v>
      </c>
    </row>
    <row r="151" spans="1:17" x14ac:dyDescent="0.2">
      <c r="A151" s="223"/>
      <c r="B151" s="227" t="s">
        <v>157</v>
      </c>
      <c r="C151" s="224"/>
      <c r="D151" s="235"/>
      <c r="E151" s="236"/>
      <c r="F151" s="236"/>
      <c r="G151" s="237"/>
      <c r="H151" s="238"/>
      <c r="I151" s="217"/>
      <c r="J151" s="218"/>
      <c r="K151" s="218"/>
      <c r="L151" s="237"/>
      <c r="M151" s="231"/>
      <c r="N151" s="217"/>
      <c r="O151" s="218"/>
      <c r="P151" s="218"/>
      <c r="Q151" s="219"/>
    </row>
    <row r="152" spans="1:17" ht="12" customHeight="1" x14ac:dyDescent="0.2">
      <c r="A152" s="223" t="s">
        <v>222</v>
      </c>
      <c r="B152" s="254" t="s">
        <v>175</v>
      </c>
      <c r="C152" s="252" t="s">
        <v>125</v>
      </c>
      <c r="D152" s="225" t="s">
        <v>125</v>
      </c>
      <c r="E152" s="226"/>
      <c r="F152" s="226" t="s">
        <v>125</v>
      </c>
      <c r="G152" s="221" t="s">
        <v>125</v>
      </c>
      <c r="H152" s="220" t="s">
        <v>125</v>
      </c>
      <c r="I152" s="217" t="s">
        <v>125</v>
      </c>
      <c r="J152" s="218"/>
      <c r="K152" s="218" t="s">
        <v>125</v>
      </c>
      <c r="L152" s="221" t="s">
        <v>125</v>
      </c>
      <c r="M152" s="231" t="s">
        <v>125</v>
      </c>
      <c r="N152" s="217" t="s">
        <v>125</v>
      </c>
      <c r="O152" s="218"/>
      <c r="P152" s="218" t="s">
        <v>125</v>
      </c>
      <c r="Q152" s="219" t="s">
        <v>125</v>
      </c>
    </row>
    <row r="153" spans="1:17" x14ac:dyDescent="0.2">
      <c r="A153" s="223"/>
      <c r="B153" s="227" t="s">
        <v>157</v>
      </c>
      <c r="C153" s="224"/>
      <c r="D153" s="235"/>
      <c r="E153" s="236"/>
      <c r="F153" s="236"/>
      <c r="G153" s="237"/>
      <c r="H153" s="238"/>
      <c r="I153" s="217"/>
      <c r="J153" s="218"/>
      <c r="K153" s="218"/>
      <c r="L153" s="237"/>
      <c r="M153" s="231"/>
      <c r="N153" s="217"/>
      <c r="O153" s="218"/>
      <c r="P153" s="218"/>
      <c r="Q153" s="219"/>
    </row>
    <row r="154" spans="1:17" ht="12" customHeight="1" x14ac:dyDescent="0.2">
      <c r="A154" s="223" t="s">
        <v>223</v>
      </c>
      <c r="B154" s="254" t="s">
        <v>177</v>
      </c>
      <c r="C154" s="252" t="s">
        <v>125</v>
      </c>
      <c r="D154" s="225" t="s">
        <v>125</v>
      </c>
      <c r="E154" s="226"/>
      <c r="F154" s="226" t="s">
        <v>125</v>
      </c>
      <c r="G154" s="221" t="s">
        <v>125</v>
      </c>
      <c r="H154" s="220" t="s">
        <v>125</v>
      </c>
      <c r="I154" s="217" t="s">
        <v>125</v>
      </c>
      <c r="J154" s="218"/>
      <c r="K154" s="218" t="s">
        <v>125</v>
      </c>
      <c r="L154" s="221" t="s">
        <v>125</v>
      </c>
      <c r="M154" s="231" t="s">
        <v>125</v>
      </c>
      <c r="N154" s="217" t="s">
        <v>125</v>
      </c>
      <c r="O154" s="218"/>
      <c r="P154" s="218" t="s">
        <v>125</v>
      </c>
      <c r="Q154" s="219" t="s">
        <v>125</v>
      </c>
    </row>
    <row r="155" spans="1:17" x14ac:dyDescent="0.2">
      <c r="A155" s="223"/>
      <c r="B155" s="227" t="s">
        <v>157</v>
      </c>
      <c r="C155" s="224"/>
      <c r="D155" s="235"/>
      <c r="E155" s="236"/>
      <c r="F155" s="236"/>
      <c r="G155" s="237"/>
      <c r="H155" s="238"/>
      <c r="I155" s="217"/>
      <c r="J155" s="218"/>
      <c r="K155" s="218"/>
      <c r="L155" s="237"/>
      <c r="M155" s="231"/>
      <c r="N155" s="217"/>
      <c r="O155" s="218"/>
      <c r="P155" s="218"/>
      <c r="Q155" s="219"/>
    </row>
    <row r="156" spans="1:17" ht="12" customHeight="1" x14ac:dyDescent="0.2">
      <c r="A156" s="223" t="s">
        <v>224</v>
      </c>
      <c r="B156" s="254" t="s">
        <v>179</v>
      </c>
      <c r="C156" s="252" t="s">
        <v>125</v>
      </c>
      <c r="D156" s="225" t="s">
        <v>125</v>
      </c>
      <c r="E156" s="226"/>
      <c r="F156" s="226" t="s">
        <v>125</v>
      </c>
      <c r="G156" s="221" t="s">
        <v>125</v>
      </c>
      <c r="H156" s="220" t="s">
        <v>125</v>
      </c>
      <c r="I156" s="217" t="s">
        <v>125</v>
      </c>
      <c r="J156" s="218"/>
      <c r="K156" s="218" t="s">
        <v>125</v>
      </c>
      <c r="L156" s="221" t="s">
        <v>125</v>
      </c>
      <c r="M156" s="231" t="s">
        <v>125</v>
      </c>
      <c r="N156" s="217" t="s">
        <v>125</v>
      </c>
      <c r="O156" s="218"/>
      <c r="P156" s="218" t="s">
        <v>125</v>
      </c>
      <c r="Q156" s="219" t="s">
        <v>125</v>
      </c>
    </row>
    <row r="157" spans="1:17" x14ac:dyDescent="0.2">
      <c r="A157" s="223"/>
      <c r="B157" s="227" t="s">
        <v>157</v>
      </c>
      <c r="C157" s="224"/>
      <c r="D157" s="235"/>
      <c r="E157" s="236"/>
      <c r="F157" s="236"/>
      <c r="G157" s="237"/>
      <c r="H157" s="238"/>
      <c r="I157" s="217"/>
      <c r="J157" s="218"/>
      <c r="K157" s="218"/>
      <c r="L157" s="237"/>
      <c r="M157" s="231"/>
      <c r="N157" s="217"/>
      <c r="O157" s="218"/>
      <c r="P157" s="218"/>
      <c r="Q157" s="219"/>
    </row>
    <row r="158" spans="1:17" ht="12" customHeight="1" x14ac:dyDescent="0.2">
      <c r="A158" s="223" t="s">
        <v>225</v>
      </c>
      <c r="B158" s="251" t="s">
        <v>187</v>
      </c>
      <c r="C158" s="252" t="s">
        <v>125</v>
      </c>
      <c r="D158" s="225" t="s">
        <v>125</v>
      </c>
      <c r="E158" s="226"/>
      <c r="F158" s="226" t="s">
        <v>125</v>
      </c>
      <c r="G158" s="221" t="s">
        <v>125</v>
      </c>
      <c r="H158" s="220" t="s">
        <v>125</v>
      </c>
      <c r="I158" s="217" t="s">
        <v>125</v>
      </c>
      <c r="J158" s="218"/>
      <c r="K158" s="218" t="s">
        <v>125</v>
      </c>
      <c r="L158" s="221" t="s">
        <v>125</v>
      </c>
      <c r="M158" s="231" t="s">
        <v>125</v>
      </c>
      <c r="N158" s="217" t="s">
        <v>125</v>
      </c>
      <c r="O158" s="218"/>
      <c r="P158" s="218" t="s">
        <v>125</v>
      </c>
      <c r="Q158" s="219" t="s">
        <v>125</v>
      </c>
    </row>
    <row r="159" spans="1:17" ht="12" customHeight="1" x14ac:dyDescent="0.2">
      <c r="A159" s="223" t="s">
        <v>226</v>
      </c>
      <c r="B159" s="253" t="s">
        <v>171</v>
      </c>
      <c r="C159" s="252" t="s">
        <v>125</v>
      </c>
      <c r="D159" s="225" t="s">
        <v>125</v>
      </c>
      <c r="E159" s="226"/>
      <c r="F159" s="226" t="s">
        <v>125</v>
      </c>
      <c r="G159" s="221" t="s">
        <v>125</v>
      </c>
      <c r="H159" s="220" t="s">
        <v>125</v>
      </c>
      <c r="I159" s="217" t="s">
        <v>125</v>
      </c>
      <c r="J159" s="218"/>
      <c r="K159" s="218" t="s">
        <v>125</v>
      </c>
      <c r="L159" s="221" t="s">
        <v>125</v>
      </c>
      <c r="M159" s="231" t="s">
        <v>125</v>
      </c>
      <c r="N159" s="217" t="s">
        <v>125</v>
      </c>
      <c r="O159" s="218"/>
      <c r="P159" s="218" t="s">
        <v>125</v>
      </c>
      <c r="Q159" s="219" t="s">
        <v>125</v>
      </c>
    </row>
    <row r="160" spans="1:17" ht="12" customHeight="1" x14ac:dyDescent="0.2">
      <c r="A160" s="223" t="s">
        <v>227</v>
      </c>
      <c r="B160" s="254" t="s">
        <v>173</v>
      </c>
      <c r="C160" s="252" t="s">
        <v>125</v>
      </c>
      <c r="D160" s="225" t="s">
        <v>125</v>
      </c>
      <c r="E160" s="226"/>
      <c r="F160" s="226" t="s">
        <v>125</v>
      </c>
      <c r="G160" s="221" t="s">
        <v>125</v>
      </c>
      <c r="H160" s="220" t="s">
        <v>125</v>
      </c>
      <c r="I160" s="217" t="s">
        <v>125</v>
      </c>
      <c r="J160" s="218"/>
      <c r="K160" s="218" t="s">
        <v>125</v>
      </c>
      <c r="L160" s="221" t="s">
        <v>125</v>
      </c>
      <c r="M160" s="231" t="s">
        <v>125</v>
      </c>
      <c r="N160" s="217" t="s">
        <v>125</v>
      </c>
      <c r="O160" s="218"/>
      <c r="P160" s="218" t="s">
        <v>125</v>
      </c>
      <c r="Q160" s="219" t="s">
        <v>125</v>
      </c>
    </row>
    <row r="161" spans="1:17" x14ac:dyDescent="0.2">
      <c r="A161" s="223"/>
      <c r="B161" s="227" t="s">
        <v>157</v>
      </c>
      <c r="C161" s="224"/>
      <c r="D161" s="235"/>
      <c r="E161" s="236"/>
      <c r="F161" s="236"/>
      <c r="G161" s="237"/>
      <c r="H161" s="238"/>
      <c r="I161" s="217"/>
      <c r="J161" s="218"/>
      <c r="K161" s="218"/>
      <c r="L161" s="237"/>
      <c r="M161" s="231"/>
      <c r="N161" s="217"/>
      <c r="O161" s="218"/>
      <c r="P161" s="218"/>
      <c r="Q161" s="219"/>
    </row>
    <row r="162" spans="1:17" ht="12" customHeight="1" x14ac:dyDescent="0.2">
      <c r="A162" s="223" t="s">
        <v>228</v>
      </c>
      <c r="B162" s="254" t="s">
        <v>175</v>
      </c>
      <c r="C162" s="252" t="s">
        <v>125</v>
      </c>
      <c r="D162" s="225" t="s">
        <v>125</v>
      </c>
      <c r="E162" s="226"/>
      <c r="F162" s="226" t="s">
        <v>125</v>
      </c>
      <c r="G162" s="221" t="s">
        <v>125</v>
      </c>
      <c r="H162" s="220" t="s">
        <v>125</v>
      </c>
      <c r="I162" s="217" t="s">
        <v>125</v>
      </c>
      <c r="J162" s="218"/>
      <c r="K162" s="218" t="s">
        <v>125</v>
      </c>
      <c r="L162" s="221" t="s">
        <v>125</v>
      </c>
      <c r="M162" s="231" t="s">
        <v>125</v>
      </c>
      <c r="N162" s="217" t="s">
        <v>125</v>
      </c>
      <c r="O162" s="218"/>
      <c r="P162" s="218" t="s">
        <v>125</v>
      </c>
      <c r="Q162" s="219" t="s">
        <v>125</v>
      </c>
    </row>
    <row r="163" spans="1:17" x14ac:dyDescent="0.2">
      <c r="A163" s="223"/>
      <c r="B163" s="227" t="s">
        <v>157</v>
      </c>
      <c r="C163" s="224"/>
      <c r="D163" s="235"/>
      <c r="E163" s="236"/>
      <c r="F163" s="236"/>
      <c r="G163" s="237"/>
      <c r="H163" s="238"/>
      <c r="I163" s="217"/>
      <c r="J163" s="218"/>
      <c r="K163" s="218"/>
      <c r="L163" s="237"/>
      <c r="M163" s="231"/>
      <c r="N163" s="217"/>
      <c r="O163" s="218"/>
      <c r="P163" s="218"/>
      <c r="Q163" s="219"/>
    </row>
    <row r="164" spans="1:17" ht="12" customHeight="1" x14ac:dyDescent="0.2">
      <c r="A164" s="223" t="s">
        <v>229</v>
      </c>
      <c r="B164" s="254" t="s">
        <v>177</v>
      </c>
      <c r="C164" s="252" t="s">
        <v>125</v>
      </c>
      <c r="D164" s="225" t="s">
        <v>125</v>
      </c>
      <c r="E164" s="226"/>
      <c r="F164" s="226" t="s">
        <v>125</v>
      </c>
      <c r="G164" s="221" t="s">
        <v>125</v>
      </c>
      <c r="H164" s="220" t="s">
        <v>125</v>
      </c>
      <c r="I164" s="217" t="s">
        <v>125</v>
      </c>
      <c r="J164" s="218"/>
      <c r="K164" s="218" t="s">
        <v>125</v>
      </c>
      <c r="L164" s="221" t="s">
        <v>125</v>
      </c>
      <c r="M164" s="231" t="s">
        <v>125</v>
      </c>
      <c r="N164" s="217" t="s">
        <v>125</v>
      </c>
      <c r="O164" s="218"/>
      <c r="P164" s="218" t="s">
        <v>125</v>
      </c>
      <c r="Q164" s="219" t="s">
        <v>125</v>
      </c>
    </row>
    <row r="165" spans="1:17" x14ac:dyDescent="0.2">
      <c r="A165" s="223"/>
      <c r="B165" s="227" t="s">
        <v>157</v>
      </c>
      <c r="C165" s="224"/>
      <c r="D165" s="235"/>
      <c r="E165" s="236"/>
      <c r="F165" s="236"/>
      <c r="G165" s="237"/>
      <c r="H165" s="238"/>
      <c r="I165" s="217"/>
      <c r="J165" s="218"/>
      <c r="K165" s="218"/>
      <c r="L165" s="237"/>
      <c r="M165" s="231"/>
      <c r="N165" s="217"/>
      <c r="O165" s="218"/>
      <c r="P165" s="218"/>
      <c r="Q165" s="219"/>
    </row>
    <row r="166" spans="1:17" ht="12" customHeight="1" x14ac:dyDescent="0.2">
      <c r="A166" s="223" t="s">
        <v>230</v>
      </c>
      <c r="B166" s="254" t="s">
        <v>179</v>
      </c>
      <c r="C166" s="252" t="s">
        <v>125</v>
      </c>
      <c r="D166" s="225" t="s">
        <v>125</v>
      </c>
      <c r="E166" s="226"/>
      <c r="F166" s="226" t="s">
        <v>125</v>
      </c>
      <c r="G166" s="221" t="s">
        <v>125</v>
      </c>
      <c r="H166" s="220" t="s">
        <v>125</v>
      </c>
      <c r="I166" s="217" t="s">
        <v>125</v>
      </c>
      <c r="J166" s="218"/>
      <c r="K166" s="218" t="s">
        <v>125</v>
      </c>
      <c r="L166" s="221" t="s">
        <v>125</v>
      </c>
      <c r="M166" s="231" t="s">
        <v>125</v>
      </c>
      <c r="N166" s="217" t="s">
        <v>125</v>
      </c>
      <c r="O166" s="218"/>
      <c r="P166" s="218" t="s">
        <v>125</v>
      </c>
      <c r="Q166" s="219" t="s">
        <v>125</v>
      </c>
    </row>
    <row r="167" spans="1:17" x14ac:dyDescent="0.2">
      <c r="A167" s="223"/>
      <c r="B167" s="227" t="s">
        <v>157</v>
      </c>
      <c r="C167" s="224"/>
      <c r="D167" s="235"/>
      <c r="E167" s="236"/>
      <c r="F167" s="236"/>
      <c r="G167" s="237"/>
      <c r="H167" s="238"/>
      <c r="I167" s="217"/>
      <c r="J167" s="218"/>
      <c r="K167" s="218"/>
      <c r="L167" s="237"/>
      <c r="M167" s="231"/>
      <c r="N167" s="217"/>
      <c r="O167" s="218"/>
      <c r="P167" s="218"/>
      <c r="Q167" s="219"/>
    </row>
    <row r="168" spans="1:17" ht="20.25" customHeight="1" x14ac:dyDescent="0.2">
      <c r="A168" s="239" t="s">
        <v>5</v>
      </c>
      <c r="B168" s="240" t="s">
        <v>231</v>
      </c>
      <c r="C168" s="241" t="s">
        <v>125</v>
      </c>
      <c r="D168" s="242" t="s">
        <v>125</v>
      </c>
      <c r="E168" s="243"/>
      <c r="F168" s="243" t="s">
        <v>125</v>
      </c>
      <c r="G168" s="244" t="s">
        <v>125</v>
      </c>
      <c r="H168" s="245" t="s">
        <v>125</v>
      </c>
      <c r="I168" s="246" t="s">
        <v>125</v>
      </c>
      <c r="J168" s="247"/>
      <c r="K168" s="247" t="s">
        <v>125</v>
      </c>
      <c r="L168" s="244" t="s">
        <v>125</v>
      </c>
      <c r="M168" s="248" t="s">
        <v>125</v>
      </c>
      <c r="N168" s="246" t="s">
        <v>125</v>
      </c>
      <c r="O168" s="247"/>
      <c r="P168" s="247" t="s">
        <v>125</v>
      </c>
      <c r="Q168" s="249" t="s">
        <v>125</v>
      </c>
    </row>
    <row r="169" spans="1:17" ht="15" customHeight="1" x14ac:dyDescent="0.2">
      <c r="A169" s="255" t="s">
        <v>82</v>
      </c>
      <c r="B169" s="256" t="s">
        <v>232</v>
      </c>
      <c r="C169" s="252" t="s">
        <v>125</v>
      </c>
      <c r="D169" s="225" t="s">
        <v>125</v>
      </c>
      <c r="E169" s="226"/>
      <c r="F169" s="226" t="s">
        <v>125</v>
      </c>
      <c r="G169" s="221" t="s">
        <v>125</v>
      </c>
      <c r="H169" s="220" t="s">
        <v>125</v>
      </c>
      <c r="I169" s="217" t="s">
        <v>125</v>
      </c>
      <c r="J169" s="218"/>
      <c r="K169" s="218" t="s">
        <v>125</v>
      </c>
      <c r="L169" s="221" t="s">
        <v>125</v>
      </c>
      <c r="M169" s="231" t="s">
        <v>125</v>
      </c>
      <c r="N169" s="217" t="s">
        <v>125</v>
      </c>
      <c r="O169" s="218"/>
      <c r="P169" s="218" t="s">
        <v>125</v>
      </c>
      <c r="Q169" s="219" t="s">
        <v>125</v>
      </c>
    </row>
    <row r="170" spans="1:17" ht="14.25" customHeight="1" x14ac:dyDescent="0.2">
      <c r="A170" s="255" t="s">
        <v>233</v>
      </c>
      <c r="B170" s="257" t="s">
        <v>234</v>
      </c>
      <c r="C170" s="252" t="s">
        <v>125</v>
      </c>
      <c r="D170" s="225" t="s">
        <v>125</v>
      </c>
      <c r="E170" s="226"/>
      <c r="F170" s="226" t="s">
        <v>125</v>
      </c>
      <c r="G170" s="221" t="s">
        <v>125</v>
      </c>
      <c r="H170" s="220" t="s">
        <v>125</v>
      </c>
      <c r="I170" s="217" t="s">
        <v>125</v>
      </c>
      <c r="J170" s="218"/>
      <c r="K170" s="218" t="s">
        <v>125</v>
      </c>
      <c r="L170" s="221" t="s">
        <v>125</v>
      </c>
      <c r="M170" s="231" t="s">
        <v>125</v>
      </c>
      <c r="N170" s="217" t="s">
        <v>125</v>
      </c>
      <c r="O170" s="218"/>
      <c r="P170" s="218" t="s">
        <v>125</v>
      </c>
      <c r="Q170" s="219" t="s">
        <v>125</v>
      </c>
    </row>
    <row r="171" spans="1:17" x14ac:dyDescent="0.2">
      <c r="A171" s="223"/>
      <c r="B171" s="227" t="s">
        <v>157</v>
      </c>
      <c r="C171" s="224"/>
      <c r="D171" s="235"/>
      <c r="E171" s="236"/>
      <c r="F171" s="236"/>
      <c r="G171" s="237"/>
      <c r="H171" s="238"/>
      <c r="I171" s="217"/>
      <c r="J171" s="218"/>
      <c r="K171" s="218"/>
      <c r="L171" s="237"/>
      <c r="M171" s="231"/>
      <c r="N171" s="217"/>
      <c r="O171" s="218"/>
      <c r="P171" s="218"/>
      <c r="Q171" s="219"/>
    </row>
    <row r="172" spans="1:17" ht="14.25" customHeight="1" x14ac:dyDescent="0.2">
      <c r="A172" s="255" t="s">
        <v>235</v>
      </c>
      <c r="B172" s="257" t="s">
        <v>236</v>
      </c>
      <c r="C172" s="252" t="s">
        <v>125</v>
      </c>
      <c r="D172" s="225" t="s">
        <v>125</v>
      </c>
      <c r="E172" s="226"/>
      <c r="F172" s="226" t="s">
        <v>125</v>
      </c>
      <c r="G172" s="221" t="s">
        <v>125</v>
      </c>
      <c r="H172" s="220" t="s">
        <v>125</v>
      </c>
      <c r="I172" s="217" t="s">
        <v>125</v>
      </c>
      <c r="J172" s="218"/>
      <c r="K172" s="218" t="s">
        <v>125</v>
      </c>
      <c r="L172" s="221" t="s">
        <v>125</v>
      </c>
      <c r="M172" s="231" t="s">
        <v>125</v>
      </c>
      <c r="N172" s="217" t="s">
        <v>125</v>
      </c>
      <c r="O172" s="218"/>
      <c r="P172" s="218" t="s">
        <v>125</v>
      </c>
      <c r="Q172" s="219" t="s">
        <v>125</v>
      </c>
    </row>
    <row r="173" spans="1:17" x14ac:dyDescent="0.2">
      <c r="A173" s="223"/>
      <c r="B173" s="227" t="s">
        <v>157</v>
      </c>
      <c r="C173" s="224"/>
      <c r="D173" s="235"/>
      <c r="E173" s="236"/>
      <c r="F173" s="236"/>
      <c r="G173" s="237"/>
      <c r="H173" s="238"/>
      <c r="I173" s="217"/>
      <c r="J173" s="218"/>
      <c r="K173" s="218"/>
      <c r="L173" s="237"/>
      <c r="M173" s="231"/>
      <c r="N173" s="217"/>
      <c r="O173" s="218"/>
      <c r="P173" s="218"/>
      <c r="Q173" s="219"/>
    </row>
    <row r="174" spans="1:17" ht="14.25" customHeight="1" x14ac:dyDescent="0.2">
      <c r="A174" s="255" t="s">
        <v>237</v>
      </c>
      <c r="B174" s="257" t="s">
        <v>238</v>
      </c>
      <c r="C174" s="252" t="s">
        <v>125</v>
      </c>
      <c r="D174" s="225" t="s">
        <v>125</v>
      </c>
      <c r="E174" s="226"/>
      <c r="F174" s="226" t="s">
        <v>125</v>
      </c>
      <c r="G174" s="221" t="s">
        <v>125</v>
      </c>
      <c r="H174" s="220" t="s">
        <v>125</v>
      </c>
      <c r="I174" s="217" t="s">
        <v>125</v>
      </c>
      <c r="J174" s="218"/>
      <c r="K174" s="218" t="s">
        <v>125</v>
      </c>
      <c r="L174" s="221" t="s">
        <v>125</v>
      </c>
      <c r="M174" s="231" t="s">
        <v>125</v>
      </c>
      <c r="N174" s="217" t="s">
        <v>125</v>
      </c>
      <c r="O174" s="218"/>
      <c r="P174" s="218" t="s">
        <v>125</v>
      </c>
      <c r="Q174" s="219" t="s">
        <v>125</v>
      </c>
    </row>
    <row r="175" spans="1:17" x14ac:dyDescent="0.2">
      <c r="A175" s="223"/>
      <c r="B175" s="227" t="s">
        <v>157</v>
      </c>
      <c r="C175" s="224"/>
      <c r="D175" s="235"/>
      <c r="E175" s="236"/>
      <c r="F175" s="236"/>
      <c r="G175" s="237"/>
      <c r="H175" s="238"/>
      <c r="I175" s="217"/>
      <c r="J175" s="218"/>
      <c r="K175" s="218"/>
      <c r="L175" s="237"/>
      <c r="M175" s="231"/>
      <c r="N175" s="217"/>
      <c r="O175" s="218"/>
      <c r="P175" s="218"/>
      <c r="Q175" s="219"/>
    </row>
    <row r="176" spans="1:17" ht="12" customHeight="1" x14ac:dyDescent="0.2">
      <c r="A176" s="255" t="s">
        <v>83</v>
      </c>
      <c r="B176" s="258" t="s">
        <v>239</v>
      </c>
      <c r="C176" s="252" t="s">
        <v>125</v>
      </c>
      <c r="D176" s="225" t="s">
        <v>125</v>
      </c>
      <c r="E176" s="226"/>
      <c r="F176" s="226" t="s">
        <v>125</v>
      </c>
      <c r="G176" s="221" t="s">
        <v>125</v>
      </c>
      <c r="H176" s="220" t="s">
        <v>125</v>
      </c>
      <c r="I176" s="217" t="s">
        <v>125</v>
      </c>
      <c r="J176" s="218"/>
      <c r="K176" s="218" t="s">
        <v>125</v>
      </c>
      <c r="L176" s="221" t="s">
        <v>125</v>
      </c>
      <c r="M176" s="231" t="s">
        <v>125</v>
      </c>
      <c r="N176" s="217" t="s">
        <v>125</v>
      </c>
      <c r="O176" s="218"/>
      <c r="P176" s="218" t="s">
        <v>125</v>
      </c>
      <c r="Q176" s="219" t="s">
        <v>125</v>
      </c>
    </row>
    <row r="177" spans="1:17" ht="15" customHeight="1" x14ac:dyDescent="0.2">
      <c r="A177" s="255" t="s">
        <v>240</v>
      </c>
      <c r="B177" s="257" t="s">
        <v>234</v>
      </c>
      <c r="C177" s="252" t="s">
        <v>125</v>
      </c>
      <c r="D177" s="225" t="s">
        <v>125</v>
      </c>
      <c r="E177" s="226"/>
      <c r="F177" s="226" t="s">
        <v>125</v>
      </c>
      <c r="G177" s="221" t="s">
        <v>125</v>
      </c>
      <c r="H177" s="220" t="s">
        <v>125</v>
      </c>
      <c r="I177" s="217" t="s">
        <v>125</v>
      </c>
      <c r="J177" s="218"/>
      <c r="K177" s="218" t="s">
        <v>125</v>
      </c>
      <c r="L177" s="221" t="s">
        <v>125</v>
      </c>
      <c r="M177" s="231" t="s">
        <v>125</v>
      </c>
      <c r="N177" s="217" t="s">
        <v>125</v>
      </c>
      <c r="O177" s="218"/>
      <c r="P177" s="218" t="s">
        <v>125</v>
      </c>
      <c r="Q177" s="219" t="s">
        <v>125</v>
      </c>
    </row>
    <row r="178" spans="1:17" x14ac:dyDescent="0.2">
      <c r="A178" s="223"/>
      <c r="B178" s="227" t="s">
        <v>157</v>
      </c>
      <c r="C178" s="224"/>
      <c r="D178" s="235"/>
      <c r="E178" s="236"/>
      <c r="F178" s="236"/>
      <c r="G178" s="237"/>
      <c r="H178" s="238"/>
      <c r="I178" s="217"/>
      <c r="J178" s="218"/>
      <c r="K178" s="218"/>
      <c r="L178" s="237"/>
      <c r="M178" s="231"/>
      <c r="N178" s="217"/>
      <c r="O178" s="218"/>
      <c r="P178" s="218"/>
      <c r="Q178" s="219"/>
    </row>
    <row r="179" spans="1:17" ht="15" customHeight="1" x14ac:dyDescent="0.2">
      <c r="A179" s="255" t="s">
        <v>241</v>
      </c>
      <c r="B179" s="257" t="s">
        <v>236</v>
      </c>
      <c r="C179" s="252" t="s">
        <v>125</v>
      </c>
      <c r="D179" s="225" t="s">
        <v>125</v>
      </c>
      <c r="E179" s="226"/>
      <c r="F179" s="226" t="s">
        <v>125</v>
      </c>
      <c r="G179" s="221" t="s">
        <v>125</v>
      </c>
      <c r="H179" s="220" t="s">
        <v>125</v>
      </c>
      <c r="I179" s="217" t="s">
        <v>125</v>
      </c>
      <c r="J179" s="218"/>
      <c r="K179" s="218" t="s">
        <v>125</v>
      </c>
      <c r="L179" s="221" t="s">
        <v>125</v>
      </c>
      <c r="M179" s="231" t="s">
        <v>125</v>
      </c>
      <c r="N179" s="217" t="s">
        <v>125</v>
      </c>
      <c r="O179" s="218"/>
      <c r="P179" s="218" t="s">
        <v>125</v>
      </c>
      <c r="Q179" s="219" t="s">
        <v>125</v>
      </c>
    </row>
    <row r="180" spans="1:17" x14ac:dyDescent="0.2">
      <c r="A180" s="223"/>
      <c r="B180" s="227" t="s">
        <v>157</v>
      </c>
      <c r="C180" s="224"/>
      <c r="D180" s="235"/>
      <c r="E180" s="236"/>
      <c r="F180" s="236"/>
      <c r="G180" s="237"/>
      <c r="H180" s="238"/>
      <c r="I180" s="217"/>
      <c r="J180" s="218"/>
      <c r="K180" s="218"/>
      <c r="L180" s="237"/>
      <c r="M180" s="231"/>
      <c r="N180" s="217"/>
      <c r="O180" s="218"/>
      <c r="P180" s="218"/>
      <c r="Q180" s="219"/>
    </row>
    <row r="181" spans="1:17" ht="15" customHeight="1" x14ac:dyDescent="0.2">
      <c r="A181" s="255" t="s">
        <v>242</v>
      </c>
      <c r="B181" s="257" t="s">
        <v>238</v>
      </c>
      <c r="C181" s="252" t="s">
        <v>125</v>
      </c>
      <c r="D181" s="225" t="s">
        <v>125</v>
      </c>
      <c r="E181" s="226"/>
      <c r="F181" s="226" t="s">
        <v>125</v>
      </c>
      <c r="G181" s="221" t="s">
        <v>125</v>
      </c>
      <c r="H181" s="220" t="s">
        <v>125</v>
      </c>
      <c r="I181" s="217" t="s">
        <v>125</v>
      </c>
      <c r="J181" s="218"/>
      <c r="K181" s="218" t="s">
        <v>125</v>
      </c>
      <c r="L181" s="221" t="s">
        <v>125</v>
      </c>
      <c r="M181" s="231" t="s">
        <v>125</v>
      </c>
      <c r="N181" s="217" t="s">
        <v>125</v>
      </c>
      <c r="O181" s="218"/>
      <c r="P181" s="218" t="s">
        <v>125</v>
      </c>
      <c r="Q181" s="219" t="s">
        <v>125</v>
      </c>
    </row>
    <row r="182" spans="1:17" x14ac:dyDescent="0.2">
      <c r="A182" s="223"/>
      <c r="B182" s="227" t="s">
        <v>157</v>
      </c>
      <c r="C182" s="224"/>
      <c r="D182" s="235"/>
      <c r="E182" s="236"/>
      <c r="F182" s="236"/>
      <c r="G182" s="237"/>
      <c r="H182" s="238"/>
      <c r="I182" s="217"/>
      <c r="J182" s="218"/>
      <c r="K182" s="218"/>
      <c r="L182" s="237"/>
      <c r="M182" s="231"/>
      <c r="N182" s="217"/>
      <c r="O182" s="218"/>
      <c r="P182" s="218"/>
      <c r="Q182" s="219"/>
    </row>
    <row r="183" spans="1:17" ht="15" customHeight="1" x14ac:dyDescent="0.2">
      <c r="A183" s="255" t="s">
        <v>243</v>
      </c>
      <c r="B183" s="259" t="s">
        <v>244</v>
      </c>
      <c r="C183" s="252" t="s">
        <v>125</v>
      </c>
      <c r="D183" s="225" t="s">
        <v>125</v>
      </c>
      <c r="E183" s="226"/>
      <c r="F183" s="226" t="s">
        <v>125</v>
      </c>
      <c r="G183" s="221" t="s">
        <v>125</v>
      </c>
      <c r="H183" s="220" t="s">
        <v>125</v>
      </c>
      <c r="I183" s="217" t="s">
        <v>125</v>
      </c>
      <c r="J183" s="218"/>
      <c r="K183" s="218" t="s">
        <v>125</v>
      </c>
      <c r="L183" s="221" t="s">
        <v>125</v>
      </c>
      <c r="M183" s="231" t="s">
        <v>125</v>
      </c>
      <c r="N183" s="217" t="s">
        <v>125</v>
      </c>
      <c r="O183" s="218"/>
      <c r="P183" s="218" t="s">
        <v>125</v>
      </c>
      <c r="Q183" s="219" t="s">
        <v>125</v>
      </c>
    </row>
    <row r="184" spans="1:17" ht="15.75" customHeight="1" x14ac:dyDescent="0.2">
      <c r="A184" s="255" t="s">
        <v>245</v>
      </c>
      <c r="B184" s="257" t="s">
        <v>234</v>
      </c>
      <c r="C184" s="252" t="s">
        <v>125</v>
      </c>
      <c r="D184" s="225" t="s">
        <v>125</v>
      </c>
      <c r="E184" s="226"/>
      <c r="F184" s="226" t="s">
        <v>125</v>
      </c>
      <c r="G184" s="221" t="s">
        <v>125</v>
      </c>
      <c r="H184" s="220" t="s">
        <v>125</v>
      </c>
      <c r="I184" s="217" t="s">
        <v>125</v>
      </c>
      <c r="J184" s="218"/>
      <c r="K184" s="218" t="s">
        <v>125</v>
      </c>
      <c r="L184" s="221" t="s">
        <v>125</v>
      </c>
      <c r="M184" s="231" t="s">
        <v>125</v>
      </c>
      <c r="N184" s="217" t="s">
        <v>125</v>
      </c>
      <c r="O184" s="218"/>
      <c r="P184" s="218" t="s">
        <v>125</v>
      </c>
      <c r="Q184" s="219" t="s">
        <v>125</v>
      </c>
    </row>
    <row r="185" spans="1:17" x14ac:dyDescent="0.2">
      <c r="A185" s="223"/>
      <c r="B185" s="227" t="s">
        <v>157</v>
      </c>
      <c r="C185" s="224"/>
      <c r="D185" s="235"/>
      <c r="E185" s="236"/>
      <c r="F185" s="236"/>
      <c r="G185" s="237"/>
      <c r="H185" s="238"/>
      <c r="I185" s="217"/>
      <c r="J185" s="218"/>
      <c r="K185" s="218"/>
      <c r="L185" s="237"/>
      <c r="M185" s="231"/>
      <c r="N185" s="217"/>
      <c r="O185" s="218"/>
      <c r="P185" s="218"/>
      <c r="Q185" s="219"/>
    </row>
    <row r="186" spans="1:17" ht="15.75" customHeight="1" x14ac:dyDescent="0.2">
      <c r="A186" s="255" t="s">
        <v>246</v>
      </c>
      <c r="B186" s="257" t="s">
        <v>236</v>
      </c>
      <c r="C186" s="252" t="s">
        <v>125</v>
      </c>
      <c r="D186" s="225" t="s">
        <v>125</v>
      </c>
      <c r="E186" s="226"/>
      <c r="F186" s="226" t="s">
        <v>125</v>
      </c>
      <c r="G186" s="221" t="s">
        <v>125</v>
      </c>
      <c r="H186" s="220" t="s">
        <v>125</v>
      </c>
      <c r="I186" s="217" t="s">
        <v>125</v>
      </c>
      <c r="J186" s="218"/>
      <c r="K186" s="218" t="s">
        <v>125</v>
      </c>
      <c r="L186" s="221" t="s">
        <v>125</v>
      </c>
      <c r="M186" s="231" t="s">
        <v>125</v>
      </c>
      <c r="N186" s="217" t="s">
        <v>125</v>
      </c>
      <c r="O186" s="218"/>
      <c r="P186" s="218" t="s">
        <v>125</v>
      </c>
      <c r="Q186" s="219" t="s">
        <v>125</v>
      </c>
    </row>
    <row r="187" spans="1:17" x14ac:dyDescent="0.2">
      <c r="A187" s="223"/>
      <c r="B187" s="227" t="s">
        <v>157</v>
      </c>
      <c r="C187" s="224"/>
      <c r="D187" s="235"/>
      <c r="E187" s="236"/>
      <c r="F187" s="236"/>
      <c r="G187" s="237"/>
      <c r="H187" s="238"/>
      <c r="I187" s="217"/>
      <c r="J187" s="218"/>
      <c r="K187" s="218"/>
      <c r="L187" s="237"/>
      <c r="M187" s="231"/>
      <c r="N187" s="217"/>
      <c r="O187" s="218"/>
      <c r="P187" s="218"/>
      <c r="Q187" s="219"/>
    </row>
    <row r="188" spans="1:17" ht="15.75" customHeight="1" x14ac:dyDescent="0.2">
      <c r="A188" s="255" t="s">
        <v>247</v>
      </c>
      <c r="B188" s="257" t="s">
        <v>238</v>
      </c>
      <c r="C188" s="252" t="s">
        <v>125</v>
      </c>
      <c r="D188" s="225" t="s">
        <v>125</v>
      </c>
      <c r="E188" s="226"/>
      <c r="F188" s="226" t="s">
        <v>125</v>
      </c>
      <c r="G188" s="221" t="s">
        <v>125</v>
      </c>
      <c r="H188" s="220" t="s">
        <v>125</v>
      </c>
      <c r="I188" s="217" t="s">
        <v>125</v>
      </c>
      <c r="J188" s="218"/>
      <c r="K188" s="218" t="s">
        <v>125</v>
      </c>
      <c r="L188" s="221" t="s">
        <v>125</v>
      </c>
      <c r="M188" s="231" t="s">
        <v>125</v>
      </c>
      <c r="N188" s="217" t="s">
        <v>125</v>
      </c>
      <c r="O188" s="218"/>
      <c r="P188" s="218" t="s">
        <v>125</v>
      </c>
      <c r="Q188" s="219" t="s">
        <v>125</v>
      </c>
    </row>
    <row r="189" spans="1:17" x14ac:dyDescent="0.2">
      <c r="A189" s="223"/>
      <c r="B189" s="227" t="s">
        <v>157</v>
      </c>
      <c r="C189" s="224"/>
      <c r="D189" s="235"/>
      <c r="E189" s="236"/>
      <c r="F189" s="236"/>
      <c r="G189" s="237"/>
      <c r="H189" s="238"/>
      <c r="I189" s="217"/>
      <c r="J189" s="218"/>
      <c r="K189" s="218"/>
      <c r="L189" s="237"/>
      <c r="M189" s="231"/>
      <c r="N189" s="217"/>
      <c r="O189" s="218"/>
      <c r="P189" s="218"/>
      <c r="Q189" s="219"/>
    </row>
    <row r="190" spans="1:17" ht="25.5" x14ac:dyDescent="0.2">
      <c r="A190" s="260" t="s">
        <v>38</v>
      </c>
      <c r="B190" s="240" t="s">
        <v>248</v>
      </c>
      <c r="C190" s="241" t="s">
        <v>125</v>
      </c>
      <c r="D190" s="242" t="s">
        <v>125</v>
      </c>
      <c r="E190" s="243"/>
      <c r="F190" s="243" t="s">
        <v>125</v>
      </c>
      <c r="G190" s="244" t="s">
        <v>125</v>
      </c>
      <c r="H190" s="245" t="s">
        <v>125</v>
      </c>
      <c r="I190" s="246" t="s">
        <v>125</v>
      </c>
      <c r="J190" s="247"/>
      <c r="K190" s="247" t="s">
        <v>125</v>
      </c>
      <c r="L190" s="244" t="s">
        <v>125</v>
      </c>
      <c r="M190" s="248" t="s">
        <v>125</v>
      </c>
      <c r="N190" s="246" t="s">
        <v>125</v>
      </c>
      <c r="O190" s="247"/>
      <c r="P190" s="247" t="s">
        <v>125</v>
      </c>
      <c r="Q190" s="249" t="s">
        <v>125</v>
      </c>
    </row>
    <row r="191" spans="1:17" s="263" customFormat="1" x14ac:dyDescent="0.2">
      <c r="A191" s="261" t="s">
        <v>84</v>
      </c>
      <c r="B191" s="262" t="s">
        <v>249</v>
      </c>
      <c r="C191" s="252" t="s">
        <v>125</v>
      </c>
      <c r="D191" s="225" t="s">
        <v>125</v>
      </c>
      <c r="E191" s="226"/>
      <c r="F191" s="226" t="s">
        <v>125</v>
      </c>
      <c r="G191" s="221" t="s">
        <v>125</v>
      </c>
      <c r="H191" s="220" t="s">
        <v>125</v>
      </c>
      <c r="I191" s="217" t="s">
        <v>125</v>
      </c>
      <c r="J191" s="218"/>
      <c r="K191" s="218" t="s">
        <v>125</v>
      </c>
      <c r="L191" s="221" t="s">
        <v>125</v>
      </c>
      <c r="M191" s="231" t="s">
        <v>125</v>
      </c>
      <c r="N191" s="217" t="s">
        <v>125</v>
      </c>
      <c r="O191" s="218"/>
      <c r="P191" s="218" t="s">
        <v>125</v>
      </c>
      <c r="Q191" s="219" t="s">
        <v>125</v>
      </c>
    </row>
    <row r="192" spans="1:17" s="263" customFormat="1" x14ac:dyDescent="0.2">
      <c r="A192" s="261" t="s">
        <v>250</v>
      </c>
      <c r="B192" s="264" t="s">
        <v>251</v>
      </c>
      <c r="C192" s="252" t="s">
        <v>125</v>
      </c>
      <c r="D192" s="225" t="s">
        <v>125</v>
      </c>
      <c r="E192" s="226"/>
      <c r="F192" s="226" t="s">
        <v>125</v>
      </c>
      <c r="G192" s="221" t="s">
        <v>125</v>
      </c>
      <c r="H192" s="220" t="s">
        <v>125</v>
      </c>
      <c r="I192" s="217" t="s">
        <v>125</v>
      </c>
      <c r="J192" s="218"/>
      <c r="K192" s="218" t="s">
        <v>125</v>
      </c>
      <c r="L192" s="221" t="s">
        <v>125</v>
      </c>
      <c r="M192" s="231" t="s">
        <v>125</v>
      </c>
      <c r="N192" s="217" t="s">
        <v>125</v>
      </c>
      <c r="O192" s="218"/>
      <c r="P192" s="218" t="s">
        <v>125</v>
      </c>
      <c r="Q192" s="219" t="s">
        <v>125</v>
      </c>
    </row>
    <row r="193" spans="1:17" x14ac:dyDescent="0.2">
      <c r="A193" s="261"/>
      <c r="B193" s="227" t="s">
        <v>157</v>
      </c>
      <c r="C193" s="224"/>
      <c r="D193" s="235"/>
      <c r="E193" s="236"/>
      <c r="F193" s="236"/>
      <c r="G193" s="237"/>
      <c r="H193" s="238"/>
      <c r="I193" s="217"/>
      <c r="J193" s="218"/>
      <c r="K193" s="218"/>
      <c r="L193" s="237"/>
      <c r="M193" s="231"/>
      <c r="N193" s="217"/>
      <c r="O193" s="218"/>
      <c r="P193" s="218"/>
      <c r="Q193" s="219"/>
    </row>
    <row r="194" spans="1:17" x14ac:dyDescent="0.2">
      <c r="A194" s="261" t="s">
        <v>252</v>
      </c>
      <c r="B194" s="264" t="s">
        <v>253</v>
      </c>
      <c r="C194" s="252" t="s">
        <v>125</v>
      </c>
      <c r="D194" s="225" t="s">
        <v>125</v>
      </c>
      <c r="E194" s="226"/>
      <c r="F194" s="226" t="s">
        <v>125</v>
      </c>
      <c r="G194" s="221" t="s">
        <v>125</v>
      </c>
      <c r="H194" s="220" t="s">
        <v>125</v>
      </c>
      <c r="I194" s="217" t="s">
        <v>125</v>
      </c>
      <c r="J194" s="218"/>
      <c r="K194" s="218" t="s">
        <v>125</v>
      </c>
      <c r="L194" s="221" t="s">
        <v>125</v>
      </c>
      <c r="M194" s="231" t="s">
        <v>125</v>
      </c>
      <c r="N194" s="217" t="s">
        <v>125</v>
      </c>
      <c r="O194" s="218"/>
      <c r="P194" s="218" t="s">
        <v>125</v>
      </c>
      <c r="Q194" s="219" t="s">
        <v>125</v>
      </c>
    </row>
    <row r="195" spans="1:17" x14ac:dyDescent="0.2">
      <c r="A195" s="261"/>
      <c r="B195" s="227" t="s">
        <v>157</v>
      </c>
      <c r="C195" s="224"/>
      <c r="D195" s="235"/>
      <c r="E195" s="236"/>
      <c r="F195" s="236"/>
      <c r="G195" s="237"/>
      <c r="H195" s="238"/>
      <c r="I195" s="217"/>
      <c r="J195" s="218"/>
      <c r="K195" s="218"/>
      <c r="L195" s="237"/>
      <c r="M195" s="231"/>
      <c r="N195" s="217"/>
      <c r="O195" s="218"/>
      <c r="P195" s="218"/>
      <c r="Q195" s="219"/>
    </row>
    <row r="196" spans="1:17" x14ac:dyDescent="0.2">
      <c r="A196" s="261" t="s">
        <v>254</v>
      </c>
      <c r="B196" s="264" t="s">
        <v>255</v>
      </c>
      <c r="C196" s="252" t="s">
        <v>125</v>
      </c>
      <c r="D196" s="225" t="s">
        <v>125</v>
      </c>
      <c r="E196" s="226"/>
      <c r="F196" s="226" t="s">
        <v>125</v>
      </c>
      <c r="G196" s="221" t="s">
        <v>125</v>
      </c>
      <c r="H196" s="220" t="s">
        <v>125</v>
      </c>
      <c r="I196" s="217" t="s">
        <v>125</v>
      </c>
      <c r="J196" s="218"/>
      <c r="K196" s="218" t="s">
        <v>125</v>
      </c>
      <c r="L196" s="221" t="s">
        <v>125</v>
      </c>
      <c r="M196" s="231" t="s">
        <v>125</v>
      </c>
      <c r="N196" s="217" t="s">
        <v>125</v>
      </c>
      <c r="O196" s="218"/>
      <c r="P196" s="218" t="s">
        <v>125</v>
      </c>
      <c r="Q196" s="219" t="s">
        <v>125</v>
      </c>
    </row>
    <row r="197" spans="1:17" x14ac:dyDescent="0.2">
      <c r="A197" s="261"/>
      <c r="B197" s="227" t="s">
        <v>157</v>
      </c>
      <c r="C197" s="224"/>
      <c r="D197" s="235"/>
      <c r="E197" s="236"/>
      <c r="F197" s="236"/>
      <c r="G197" s="237"/>
      <c r="H197" s="238"/>
      <c r="I197" s="217"/>
      <c r="J197" s="218"/>
      <c r="K197" s="218"/>
      <c r="L197" s="237"/>
      <c r="M197" s="231"/>
      <c r="N197" s="217"/>
      <c r="O197" s="218"/>
      <c r="P197" s="218"/>
      <c r="Q197" s="219"/>
    </row>
    <row r="198" spans="1:17" x14ac:dyDescent="0.2">
      <c r="A198" s="261" t="s">
        <v>256</v>
      </c>
      <c r="B198" s="264" t="s">
        <v>257</v>
      </c>
      <c r="C198" s="252" t="s">
        <v>125</v>
      </c>
      <c r="D198" s="225" t="s">
        <v>125</v>
      </c>
      <c r="E198" s="226"/>
      <c r="F198" s="226" t="s">
        <v>125</v>
      </c>
      <c r="G198" s="221" t="s">
        <v>125</v>
      </c>
      <c r="H198" s="220" t="s">
        <v>125</v>
      </c>
      <c r="I198" s="217" t="s">
        <v>125</v>
      </c>
      <c r="J198" s="218"/>
      <c r="K198" s="218" t="s">
        <v>125</v>
      </c>
      <c r="L198" s="221" t="s">
        <v>125</v>
      </c>
      <c r="M198" s="231" t="s">
        <v>125</v>
      </c>
      <c r="N198" s="217" t="s">
        <v>125</v>
      </c>
      <c r="O198" s="218"/>
      <c r="P198" s="218" t="s">
        <v>125</v>
      </c>
      <c r="Q198" s="219" t="s">
        <v>125</v>
      </c>
    </row>
    <row r="199" spans="1:17" x14ac:dyDescent="0.2">
      <c r="A199" s="261"/>
      <c r="B199" s="227" t="s">
        <v>157</v>
      </c>
      <c r="C199" s="224"/>
      <c r="D199" s="235"/>
      <c r="E199" s="236"/>
      <c r="F199" s="236"/>
      <c r="G199" s="237"/>
      <c r="H199" s="238"/>
      <c r="I199" s="217"/>
      <c r="J199" s="218"/>
      <c r="K199" s="218"/>
      <c r="L199" s="237"/>
      <c r="M199" s="231"/>
      <c r="N199" s="217"/>
      <c r="O199" s="218"/>
      <c r="P199" s="218"/>
      <c r="Q199" s="219"/>
    </row>
    <row r="200" spans="1:17" x14ac:dyDescent="0.2">
      <c r="A200" s="261" t="s">
        <v>258</v>
      </c>
      <c r="B200" s="264" t="s">
        <v>259</v>
      </c>
      <c r="C200" s="252" t="s">
        <v>125</v>
      </c>
      <c r="D200" s="225" t="s">
        <v>125</v>
      </c>
      <c r="E200" s="226"/>
      <c r="F200" s="226" t="s">
        <v>125</v>
      </c>
      <c r="G200" s="221" t="s">
        <v>125</v>
      </c>
      <c r="H200" s="220" t="s">
        <v>125</v>
      </c>
      <c r="I200" s="217" t="s">
        <v>125</v>
      </c>
      <c r="J200" s="218"/>
      <c r="K200" s="218" t="s">
        <v>125</v>
      </c>
      <c r="L200" s="221" t="s">
        <v>125</v>
      </c>
      <c r="M200" s="231" t="s">
        <v>125</v>
      </c>
      <c r="N200" s="217" t="s">
        <v>125</v>
      </c>
      <c r="O200" s="218"/>
      <c r="P200" s="218" t="s">
        <v>125</v>
      </c>
      <c r="Q200" s="219" t="s">
        <v>125</v>
      </c>
    </row>
    <row r="201" spans="1:17" x14ac:dyDescent="0.2">
      <c r="A201" s="261"/>
      <c r="B201" s="227" t="s">
        <v>157</v>
      </c>
      <c r="C201" s="224"/>
      <c r="D201" s="235"/>
      <c r="E201" s="236"/>
      <c r="F201" s="236"/>
      <c r="G201" s="237"/>
      <c r="H201" s="238"/>
      <c r="I201" s="217"/>
      <c r="J201" s="218"/>
      <c r="K201" s="218"/>
      <c r="L201" s="237"/>
      <c r="M201" s="231"/>
      <c r="N201" s="217"/>
      <c r="O201" s="218"/>
      <c r="P201" s="218"/>
      <c r="Q201" s="219"/>
    </row>
    <row r="202" spans="1:17" x14ac:dyDescent="0.2">
      <c r="A202" s="261" t="s">
        <v>260</v>
      </c>
      <c r="B202" s="264" t="s">
        <v>261</v>
      </c>
      <c r="C202" s="252" t="s">
        <v>125</v>
      </c>
      <c r="D202" s="225" t="s">
        <v>125</v>
      </c>
      <c r="E202" s="226"/>
      <c r="F202" s="226" t="s">
        <v>125</v>
      </c>
      <c r="G202" s="221" t="s">
        <v>125</v>
      </c>
      <c r="H202" s="220" t="s">
        <v>125</v>
      </c>
      <c r="I202" s="217" t="s">
        <v>125</v>
      </c>
      <c r="J202" s="218"/>
      <c r="K202" s="218" t="s">
        <v>125</v>
      </c>
      <c r="L202" s="221" t="s">
        <v>125</v>
      </c>
      <c r="M202" s="231" t="s">
        <v>125</v>
      </c>
      <c r="N202" s="217" t="s">
        <v>125</v>
      </c>
      <c r="O202" s="218"/>
      <c r="P202" s="218" t="s">
        <v>125</v>
      </c>
      <c r="Q202" s="219" t="s">
        <v>125</v>
      </c>
    </row>
    <row r="203" spans="1:17" x14ac:dyDescent="0.2">
      <c r="A203" s="261"/>
      <c r="B203" s="227" t="s">
        <v>157</v>
      </c>
      <c r="C203" s="224"/>
      <c r="D203" s="235"/>
      <c r="E203" s="236"/>
      <c r="F203" s="236"/>
      <c r="G203" s="237"/>
      <c r="H203" s="238"/>
      <c r="I203" s="217"/>
      <c r="J203" s="218"/>
      <c r="K203" s="218"/>
      <c r="L203" s="237"/>
      <c r="M203" s="231"/>
      <c r="N203" s="217"/>
      <c r="O203" s="218"/>
      <c r="P203" s="218"/>
      <c r="Q203" s="219"/>
    </row>
    <row r="204" spans="1:17" x14ac:dyDescent="0.2">
      <c r="A204" s="261" t="s">
        <v>262</v>
      </c>
      <c r="B204" s="264" t="s">
        <v>263</v>
      </c>
      <c r="C204" s="252" t="s">
        <v>125</v>
      </c>
      <c r="D204" s="225" t="s">
        <v>125</v>
      </c>
      <c r="E204" s="226"/>
      <c r="F204" s="226" t="s">
        <v>125</v>
      </c>
      <c r="G204" s="221" t="s">
        <v>125</v>
      </c>
      <c r="H204" s="220" t="s">
        <v>125</v>
      </c>
      <c r="I204" s="217" t="s">
        <v>125</v>
      </c>
      <c r="J204" s="218"/>
      <c r="K204" s="218" t="s">
        <v>125</v>
      </c>
      <c r="L204" s="221" t="s">
        <v>125</v>
      </c>
      <c r="M204" s="231" t="s">
        <v>125</v>
      </c>
      <c r="N204" s="217" t="s">
        <v>125</v>
      </c>
      <c r="O204" s="218"/>
      <c r="P204" s="218" t="s">
        <v>125</v>
      </c>
      <c r="Q204" s="219" t="s">
        <v>125</v>
      </c>
    </row>
    <row r="205" spans="1:17" x14ac:dyDescent="0.2">
      <c r="A205" s="261"/>
      <c r="B205" s="264"/>
      <c r="C205" s="228" t="s">
        <v>264</v>
      </c>
      <c r="D205" s="217"/>
      <c r="E205" s="218"/>
      <c r="F205" s="218">
        <v>175</v>
      </c>
      <c r="G205" s="229">
        <v>1030.379295</v>
      </c>
      <c r="H205" s="222" t="s">
        <v>265</v>
      </c>
      <c r="I205" s="217"/>
      <c r="J205" s="218"/>
      <c r="K205" s="218" t="s">
        <v>266</v>
      </c>
      <c r="L205" s="230">
        <v>453.76900000000001</v>
      </c>
      <c r="M205" s="231"/>
      <c r="N205" s="217"/>
      <c r="O205" s="218"/>
      <c r="P205" s="218"/>
      <c r="Q205" s="219"/>
    </row>
    <row r="206" spans="1:17" x14ac:dyDescent="0.2">
      <c r="A206" s="261"/>
      <c r="B206" s="227" t="s">
        <v>157</v>
      </c>
      <c r="C206" s="228" t="s">
        <v>264</v>
      </c>
      <c r="D206" s="217"/>
      <c r="E206" s="218"/>
      <c r="F206" s="218">
        <v>175</v>
      </c>
      <c r="G206" s="229">
        <v>1030.379295</v>
      </c>
      <c r="H206" s="222" t="s">
        <v>265</v>
      </c>
      <c r="I206" s="217"/>
      <c r="J206" s="218"/>
      <c r="K206" s="218" t="s">
        <v>267</v>
      </c>
      <c r="L206" s="230">
        <v>963.56799999999998</v>
      </c>
      <c r="M206" s="231"/>
      <c r="N206" s="217"/>
      <c r="O206" s="218"/>
      <c r="P206" s="218"/>
      <c r="Q206" s="219"/>
    </row>
    <row r="207" spans="1:17" x14ac:dyDescent="0.2">
      <c r="A207" s="261" t="s">
        <v>268</v>
      </c>
      <c r="B207" s="264" t="s">
        <v>269</v>
      </c>
      <c r="C207" s="252" t="s">
        <v>125</v>
      </c>
      <c r="D207" s="225" t="s">
        <v>125</v>
      </c>
      <c r="E207" s="226"/>
      <c r="F207" s="226" t="s">
        <v>125</v>
      </c>
      <c r="G207" s="221" t="s">
        <v>125</v>
      </c>
      <c r="H207" s="220" t="s">
        <v>125</v>
      </c>
      <c r="I207" s="217" t="s">
        <v>125</v>
      </c>
      <c r="J207" s="218"/>
      <c r="K207" s="218" t="s">
        <v>125</v>
      </c>
      <c r="L207" s="230" t="s">
        <v>125</v>
      </c>
      <c r="M207" s="231" t="s">
        <v>125</v>
      </c>
      <c r="N207" s="217" t="s">
        <v>125</v>
      </c>
      <c r="O207" s="218"/>
      <c r="P207" s="218" t="s">
        <v>125</v>
      </c>
      <c r="Q207" s="219" t="s">
        <v>125</v>
      </c>
    </row>
    <row r="208" spans="1:17" x14ac:dyDescent="0.2">
      <c r="A208" s="261"/>
      <c r="B208" s="264"/>
      <c r="C208" s="252"/>
      <c r="D208" s="225"/>
      <c r="E208" s="226"/>
      <c r="F208" s="226"/>
      <c r="G208" s="221"/>
      <c r="H208" s="222" t="s">
        <v>264</v>
      </c>
      <c r="I208" s="217"/>
      <c r="J208" s="218"/>
      <c r="K208" s="218" t="s">
        <v>270</v>
      </c>
      <c r="L208" s="230">
        <v>803.548</v>
      </c>
      <c r="M208" s="231" t="s">
        <v>264</v>
      </c>
      <c r="N208" s="217"/>
      <c r="O208" s="218"/>
      <c r="P208" s="218" t="s">
        <v>271</v>
      </c>
      <c r="Q208" s="229">
        <v>1330.2815700000001</v>
      </c>
    </row>
    <row r="209" spans="1:17" x14ac:dyDescent="0.2">
      <c r="A209" s="261"/>
      <c r="B209" s="227" t="s">
        <v>157</v>
      </c>
      <c r="C209" s="224"/>
      <c r="D209" s="235"/>
      <c r="E209" s="236"/>
      <c r="F209" s="236"/>
      <c r="G209" s="237"/>
      <c r="H209" s="222" t="s">
        <v>264</v>
      </c>
      <c r="I209" s="217"/>
      <c r="J209" s="218"/>
      <c r="K209" s="218" t="s">
        <v>272</v>
      </c>
      <c r="L209" s="230">
        <v>501.51299999999998</v>
      </c>
      <c r="M209" s="231"/>
      <c r="N209" s="217"/>
      <c r="O209" s="218"/>
      <c r="P209" s="218"/>
      <c r="Q209" s="219"/>
    </row>
    <row r="210" spans="1:17" x14ac:dyDescent="0.2">
      <c r="A210" s="261"/>
      <c r="B210" s="227"/>
      <c r="C210" s="224"/>
      <c r="D210" s="235"/>
      <c r="E210" s="236"/>
      <c r="F210" s="236"/>
      <c r="G210" s="237"/>
      <c r="H210" s="222" t="s">
        <v>264</v>
      </c>
      <c r="I210" s="217"/>
      <c r="J210" s="218"/>
      <c r="K210" s="218" t="s">
        <v>272</v>
      </c>
      <c r="L210" s="230">
        <v>1675.549</v>
      </c>
      <c r="M210" s="231"/>
      <c r="N210" s="217"/>
      <c r="O210" s="218"/>
      <c r="P210" s="218"/>
      <c r="Q210" s="219"/>
    </row>
    <row r="211" spans="1:17" x14ac:dyDescent="0.2">
      <c r="A211" s="261"/>
      <c r="B211" s="227"/>
      <c r="C211" s="228" t="s">
        <v>264</v>
      </c>
      <c r="D211" s="217"/>
      <c r="E211" s="218"/>
      <c r="F211" s="218">
        <v>368</v>
      </c>
      <c r="G211" s="229">
        <v>2146.64743</v>
      </c>
      <c r="H211" s="231" t="s">
        <v>264</v>
      </c>
      <c r="I211" s="217"/>
      <c r="J211" s="218"/>
      <c r="K211" s="218" t="s">
        <v>273</v>
      </c>
      <c r="L211" s="229">
        <v>492.80700000000002</v>
      </c>
      <c r="M211" s="231"/>
      <c r="N211" s="217"/>
      <c r="O211" s="218"/>
      <c r="P211" s="218"/>
      <c r="Q211" s="219"/>
    </row>
    <row r="212" spans="1:17" x14ac:dyDescent="0.2">
      <c r="A212" s="261" t="s">
        <v>274</v>
      </c>
      <c r="B212" s="264" t="s">
        <v>275</v>
      </c>
      <c r="C212" s="252" t="s">
        <v>125</v>
      </c>
      <c r="D212" s="225" t="s">
        <v>125</v>
      </c>
      <c r="E212" s="226"/>
      <c r="F212" s="226" t="s">
        <v>125</v>
      </c>
      <c r="G212" s="221" t="s">
        <v>125</v>
      </c>
      <c r="H212" s="220" t="s">
        <v>125</v>
      </c>
      <c r="I212" s="217" t="s">
        <v>125</v>
      </c>
      <c r="J212" s="218"/>
      <c r="K212" s="218" t="s">
        <v>125</v>
      </c>
      <c r="L212" s="221" t="s">
        <v>125</v>
      </c>
      <c r="M212" s="231" t="s">
        <v>125</v>
      </c>
      <c r="N212" s="217" t="s">
        <v>125</v>
      </c>
      <c r="O212" s="218"/>
      <c r="P212" s="218" t="s">
        <v>125</v>
      </c>
      <c r="Q212" s="219" t="s">
        <v>125</v>
      </c>
    </row>
    <row r="213" spans="1:17" x14ac:dyDescent="0.2">
      <c r="A213" s="261"/>
      <c r="B213" s="227" t="s">
        <v>157</v>
      </c>
      <c r="C213" s="228" t="s">
        <v>265</v>
      </c>
      <c r="D213" s="217" t="s">
        <v>125</v>
      </c>
      <c r="E213" s="218"/>
      <c r="F213" s="218">
        <v>725</v>
      </c>
      <c r="G213" s="229">
        <v>1419.14744</v>
      </c>
      <c r="H213" s="238"/>
      <c r="I213" s="217"/>
      <c r="J213" s="218"/>
      <c r="K213" s="218"/>
      <c r="L213" s="237"/>
      <c r="M213" s="231"/>
      <c r="N213" s="217"/>
      <c r="O213" s="218"/>
      <c r="P213" s="218"/>
      <c r="Q213" s="219"/>
    </row>
    <row r="214" spans="1:17" x14ac:dyDescent="0.2">
      <c r="A214" s="261"/>
      <c r="B214" s="227"/>
      <c r="C214" s="228" t="s">
        <v>265</v>
      </c>
      <c r="D214" s="217" t="s">
        <v>125</v>
      </c>
      <c r="E214" s="218"/>
      <c r="F214" s="218" t="s">
        <v>276</v>
      </c>
      <c r="G214" s="229">
        <v>1419.14744</v>
      </c>
      <c r="H214" s="238"/>
      <c r="I214" s="217"/>
      <c r="J214" s="218"/>
      <c r="K214" s="218"/>
      <c r="L214" s="237"/>
      <c r="M214" s="231"/>
      <c r="N214" s="217"/>
      <c r="O214" s="218"/>
      <c r="P214" s="218"/>
      <c r="Q214" s="219"/>
    </row>
    <row r="215" spans="1:17" x14ac:dyDescent="0.2">
      <c r="A215" s="261" t="s">
        <v>277</v>
      </c>
      <c r="B215" s="264" t="s">
        <v>278</v>
      </c>
      <c r="C215" s="252" t="s">
        <v>125</v>
      </c>
      <c r="D215" s="225" t="s">
        <v>125</v>
      </c>
      <c r="E215" s="226"/>
      <c r="F215" s="226" t="s">
        <v>125</v>
      </c>
      <c r="G215" s="221" t="s">
        <v>125</v>
      </c>
      <c r="H215" s="220" t="s">
        <v>125</v>
      </c>
      <c r="I215" s="217" t="s">
        <v>125</v>
      </c>
      <c r="J215" s="218"/>
      <c r="K215" s="218" t="s">
        <v>125</v>
      </c>
      <c r="L215" s="221" t="s">
        <v>125</v>
      </c>
      <c r="M215" s="231" t="s">
        <v>125</v>
      </c>
      <c r="N215" s="217" t="s">
        <v>125</v>
      </c>
      <c r="O215" s="218"/>
      <c r="P215" s="218" t="s">
        <v>125</v>
      </c>
      <c r="Q215" s="219" t="s">
        <v>125</v>
      </c>
    </row>
    <row r="216" spans="1:17" x14ac:dyDescent="0.2">
      <c r="A216" s="261"/>
      <c r="B216" s="227" t="s">
        <v>157</v>
      </c>
      <c r="C216" s="224"/>
      <c r="D216" s="235"/>
      <c r="E216" s="236"/>
      <c r="F216" s="236"/>
      <c r="G216" s="237"/>
      <c r="H216" s="238"/>
      <c r="I216" s="217"/>
      <c r="J216" s="218"/>
      <c r="K216" s="218"/>
      <c r="L216" s="237"/>
      <c r="M216" s="231"/>
      <c r="N216" s="217"/>
      <c r="O216" s="218"/>
      <c r="P216" s="218"/>
      <c r="Q216" s="219"/>
    </row>
    <row r="217" spans="1:17" x14ac:dyDescent="0.2">
      <c r="A217" s="261" t="s">
        <v>279</v>
      </c>
      <c r="B217" s="264" t="s">
        <v>280</v>
      </c>
      <c r="C217" s="252" t="s">
        <v>125</v>
      </c>
      <c r="D217" s="225" t="s">
        <v>125</v>
      </c>
      <c r="E217" s="226"/>
      <c r="F217" s="226" t="s">
        <v>125</v>
      </c>
      <c r="G217" s="221" t="s">
        <v>125</v>
      </c>
      <c r="H217" s="220" t="s">
        <v>125</v>
      </c>
      <c r="I217" s="217" t="s">
        <v>125</v>
      </c>
      <c r="J217" s="218"/>
      <c r="K217" s="218" t="s">
        <v>125</v>
      </c>
      <c r="L217" s="221" t="s">
        <v>125</v>
      </c>
      <c r="M217" s="231" t="s">
        <v>125</v>
      </c>
      <c r="N217" s="217" t="s">
        <v>125</v>
      </c>
      <c r="O217" s="218"/>
      <c r="P217" s="218" t="s">
        <v>125</v>
      </c>
      <c r="Q217" s="219" t="s">
        <v>125</v>
      </c>
    </row>
    <row r="218" spans="1:17" x14ac:dyDescent="0.2">
      <c r="A218" s="261"/>
      <c r="B218" s="227" t="s">
        <v>157</v>
      </c>
      <c r="C218" s="224"/>
      <c r="D218" s="235"/>
      <c r="E218" s="236"/>
      <c r="F218" s="236"/>
      <c r="G218" s="237"/>
      <c r="H218" s="238"/>
      <c r="I218" s="217"/>
      <c r="J218" s="218"/>
      <c r="K218" s="218"/>
      <c r="L218" s="237"/>
      <c r="M218" s="231"/>
      <c r="N218" s="217"/>
      <c r="O218" s="218"/>
      <c r="P218" s="218"/>
      <c r="Q218" s="219"/>
    </row>
    <row r="219" spans="1:17" x14ac:dyDescent="0.2">
      <c r="A219" s="261" t="s">
        <v>281</v>
      </c>
      <c r="B219" s="264" t="s">
        <v>282</v>
      </c>
      <c r="C219" s="252" t="s">
        <v>125</v>
      </c>
      <c r="D219" s="225" t="s">
        <v>125</v>
      </c>
      <c r="E219" s="226"/>
      <c r="F219" s="226" t="s">
        <v>125</v>
      </c>
      <c r="G219" s="221" t="s">
        <v>125</v>
      </c>
      <c r="H219" s="220" t="s">
        <v>125</v>
      </c>
      <c r="I219" s="217" t="s">
        <v>125</v>
      </c>
      <c r="J219" s="218"/>
      <c r="K219" s="218" t="s">
        <v>125</v>
      </c>
      <c r="L219" s="221" t="s">
        <v>125</v>
      </c>
      <c r="M219" s="231" t="s">
        <v>125</v>
      </c>
      <c r="N219" s="217" t="s">
        <v>125</v>
      </c>
      <c r="O219" s="218"/>
      <c r="P219" s="218" t="s">
        <v>125</v>
      </c>
      <c r="Q219" s="219" t="s">
        <v>125</v>
      </c>
    </row>
    <row r="220" spans="1:17" x14ac:dyDescent="0.2">
      <c r="A220" s="261"/>
      <c r="B220" s="227" t="s">
        <v>157</v>
      </c>
      <c r="C220" s="224"/>
      <c r="D220" s="235"/>
      <c r="E220" s="236"/>
      <c r="F220" s="236"/>
      <c r="G220" s="237"/>
      <c r="H220" s="238"/>
      <c r="I220" s="217"/>
      <c r="J220" s="218"/>
      <c r="K220" s="218"/>
      <c r="L220" s="237"/>
      <c r="M220" s="231"/>
      <c r="N220" s="217"/>
      <c r="O220" s="218"/>
      <c r="P220" s="218"/>
      <c r="Q220" s="219"/>
    </row>
    <row r="221" spans="1:17" x14ac:dyDescent="0.2">
      <c r="A221" s="223" t="s">
        <v>85</v>
      </c>
      <c r="B221" s="262" t="s">
        <v>283</v>
      </c>
      <c r="C221" s="252" t="s">
        <v>125</v>
      </c>
      <c r="D221" s="225" t="s">
        <v>125</v>
      </c>
      <c r="E221" s="226"/>
      <c r="F221" s="226" t="s">
        <v>125</v>
      </c>
      <c r="G221" s="221" t="s">
        <v>125</v>
      </c>
      <c r="H221" s="220" t="s">
        <v>125</v>
      </c>
      <c r="I221" s="217" t="s">
        <v>125</v>
      </c>
      <c r="J221" s="218"/>
      <c r="K221" s="218" t="s">
        <v>125</v>
      </c>
      <c r="L221" s="221" t="s">
        <v>125</v>
      </c>
      <c r="M221" s="231" t="s">
        <v>125</v>
      </c>
      <c r="N221" s="217" t="s">
        <v>125</v>
      </c>
      <c r="O221" s="218"/>
      <c r="P221" s="218" t="s">
        <v>125</v>
      </c>
      <c r="Q221" s="219" t="s">
        <v>125</v>
      </c>
    </row>
    <row r="222" spans="1:17" x14ac:dyDescent="0.2">
      <c r="A222" s="261" t="s">
        <v>284</v>
      </c>
      <c r="B222" s="264" t="s">
        <v>285</v>
      </c>
      <c r="C222" s="252" t="s">
        <v>125</v>
      </c>
      <c r="D222" s="225" t="s">
        <v>125</v>
      </c>
      <c r="E222" s="226"/>
      <c r="F222" s="226" t="s">
        <v>125</v>
      </c>
      <c r="G222" s="221" t="s">
        <v>125</v>
      </c>
      <c r="H222" s="220" t="s">
        <v>125</v>
      </c>
      <c r="I222" s="217" t="s">
        <v>125</v>
      </c>
      <c r="J222" s="218"/>
      <c r="K222" s="218" t="s">
        <v>125</v>
      </c>
      <c r="L222" s="221" t="s">
        <v>125</v>
      </c>
      <c r="M222" s="231" t="s">
        <v>125</v>
      </c>
      <c r="N222" s="217" t="s">
        <v>125</v>
      </c>
      <c r="O222" s="218"/>
      <c r="P222" s="218" t="s">
        <v>125</v>
      </c>
      <c r="Q222" s="219" t="s">
        <v>125</v>
      </c>
    </row>
    <row r="223" spans="1:17" x14ac:dyDescent="0.2">
      <c r="A223" s="261"/>
      <c r="B223" s="227" t="s">
        <v>157</v>
      </c>
      <c r="C223" s="224"/>
      <c r="D223" s="235"/>
      <c r="E223" s="236"/>
      <c r="F223" s="236"/>
      <c r="G223" s="237"/>
      <c r="H223" s="238"/>
      <c r="I223" s="217"/>
      <c r="J223" s="218"/>
      <c r="K223" s="218"/>
      <c r="L223" s="237"/>
      <c r="M223" s="231"/>
      <c r="N223" s="217"/>
      <c r="O223" s="218"/>
      <c r="P223" s="218"/>
      <c r="Q223" s="219"/>
    </row>
    <row r="224" spans="1:17" x14ac:dyDescent="0.2">
      <c r="A224" s="261" t="s">
        <v>286</v>
      </c>
      <c r="B224" s="264" t="s">
        <v>261</v>
      </c>
      <c r="C224" s="252" t="s">
        <v>125</v>
      </c>
      <c r="D224" s="225" t="s">
        <v>125</v>
      </c>
      <c r="E224" s="226"/>
      <c r="F224" s="226" t="s">
        <v>125</v>
      </c>
      <c r="G224" s="221" t="s">
        <v>125</v>
      </c>
      <c r="H224" s="220" t="s">
        <v>125</v>
      </c>
      <c r="I224" s="217" t="s">
        <v>125</v>
      </c>
      <c r="J224" s="218"/>
      <c r="K224" s="218" t="s">
        <v>125</v>
      </c>
      <c r="L224" s="221" t="s">
        <v>125</v>
      </c>
      <c r="M224" s="231" t="s">
        <v>125</v>
      </c>
      <c r="N224" s="217" t="s">
        <v>125</v>
      </c>
      <c r="O224" s="218"/>
      <c r="P224" s="218" t="s">
        <v>125</v>
      </c>
      <c r="Q224" s="219" t="s">
        <v>125</v>
      </c>
    </row>
    <row r="225" spans="1:17" x14ac:dyDescent="0.2">
      <c r="A225" s="261"/>
      <c r="B225" s="227" t="s">
        <v>157</v>
      </c>
      <c r="C225" s="224"/>
      <c r="D225" s="235"/>
      <c r="E225" s="236"/>
      <c r="F225" s="236"/>
      <c r="G225" s="237"/>
      <c r="H225" s="238"/>
      <c r="I225" s="217"/>
      <c r="J225" s="218"/>
      <c r="K225" s="218"/>
      <c r="L225" s="237"/>
      <c r="M225" s="231"/>
      <c r="N225" s="217"/>
      <c r="O225" s="218"/>
      <c r="P225" s="218"/>
      <c r="Q225" s="219"/>
    </row>
    <row r="226" spans="1:17" x14ac:dyDescent="0.2">
      <c r="A226" s="261" t="s">
        <v>287</v>
      </c>
      <c r="B226" s="264" t="s">
        <v>263</v>
      </c>
      <c r="C226" s="252" t="s">
        <v>125</v>
      </c>
      <c r="D226" s="225" t="s">
        <v>125</v>
      </c>
      <c r="E226" s="226"/>
      <c r="F226" s="226" t="s">
        <v>125</v>
      </c>
      <c r="G226" s="221" t="s">
        <v>125</v>
      </c>
      <c r="H226" s="220" t="s">
        <v>125</v>
      </c>
      <c r="I226" s="217" t="s">
        <v>125</v>
      </c>
      <c r="J226" s="218"/>
      <c r="K226" s="218" t="s">
        <v>125</v>
      </c>
      <c r="L226" s="221" t="s">
        <v>125</v>
      </c>
      <c r="M226" s="231" t="s">
        <v>125</v>
      </c>
      <c r="N226" s="217" t="s">
        <v>125</v>
      </c>
      <c r="O226" s="218"/>
      <c r="P226" s="218" t="s">
        <v>125</v>
      </c>
      <c r="Q226" s="219" t="s">
        <v>125</v>
      </c>
    </row>
    <row r="227" spans="1:17" x14ac:dyDescent="0.2">
      <c r="A227" s="261"/>
      <c r="B227" s="227" t="s">
        <v>157</v>
      </c>
      <c r="C227" s="224"/>
      <c r="D227" s="235"/>
      <c r="E227" s="236"/>
      <c r="F227" s="236"/>
      <c r="G227" s="237"/>
      <c r="H227" s="238"/>
      <c r="I227" s="217"/>
      <c r="J227" s="218"/>
      <c r="K227" s="218"/>
      <c r="L227" s="237"/>
      <c r="M227" s="231"/>
      <c r="N227" s="217"/>
      <c r="O227" s="218"/>
      <c r="P227" s="218"/>
      <c r="Q227" s="219"/>
    </row>
    <row r="228" spans="1:17" x14ac:dyDescent="0.2">
      <c r="A228" s="261" t="s">
        <v>288</v>
      </c>
      <c r="B228" s="264" t="s">
        <v>289</v>
      </c>
      <c r="C228" s="252" t="s">
        <v>125</v>
      </c>
      <c r="D228" s="225" t="s">
        <v>125</v>
      </c>
      <c r="E228" s="226"/>
      <c r="F228" s="226" t="s">
        <v>125</v>
      </c>
      <c r="G228" s="221" t="s">
        <v>125</v>
      </c>
      <c r="H228" s="220" t="s">
        <v>125</v>
      </c>
      <c r="I228" s="217" t="s">
        <v>125</v>
      </c>
      <c r="J228" s="218"/>
      <c r="K228" s="218" t="s">
        <v>125</v>
      </c>
      <c r="L228" s="221" t="s">
        <v>125</v>
      </c>
      <c r="M228" s="231" t="s">
        <v>125</v>
      </c>
      <c r="N228" s="217" t="s">
        <v>125</v>
      </c>
      <c r="O228" s="218"/>
      <c r="P228" s="218" t="s">
        <v>125</v>
      </c>
      <c r="Q228" s="219" t="s">
        <v>125</v>
      </c>
    </row>
    <row r="229" spans="1:17" x14ac:dyDescent="0.2">
      <c r="A229" s="261"/>
      <c r="B229" s="227" t="s">
        <v>157</v>
      </c>
      <c r="C229" s="224"/>
      <c r="D229" s="235"/>
      <c r="E229" s="236"/>
      <c r="F229" s="236"/>
      <c r="G229" s="237"/>
      <c r="H229" s="228" t="s">
        <v>264</v>
      </c>
      <c r="I229" s="217"/>
      <c r="J229" s="218"/>
      <c r="K229" s="218" t="s">
        <v>290</v>
      </c>
      <c r="L229" s="229">
        <v>2705.57</v>
      </c>
      <c r="M229" s="231"/>
      <c r="N229" s="217"/>
      <c r="O229" s="218"/>
      <c r="P229" s="218"/>
      <c r="Q229" s="219"/>
    </row>
    <row r="230" spans="1:17" x14ac:dyDescent="0.2">
      <c r="A230" s="261"/>
      <c r="B230" s="227"/>
      <c r="C230" s="224"/>
      <c r="D230" s="235"/>
      <c r="E230" s="236"/>
      <c r="F230" s="236"/>
      <c r="G230" s="237"/>
      <c r="H230" s="228" t="s">
        <v>264</v>
      </c>
      <c r="I230" s="217"/>
      <c r="J230" s="218"/>
      <c r="K230" s="218" t="s">
        <v>272</v>
      </c>
      <c r="L230" s="229">
        <v>2413.3389999999999</v>
      </c>
      <c r="M230" s="231" t="s">
        <v>264</v>
      </c>
      <c r="N230" s="217"/>
      <c r="O230" s="218"/>
      <c r="P230" s="218" t="s">
        <v>291</v>
      </c>
      <c r="Q230" s="229">
        <v>3020.3886400000001</v>
      </c>
    </row>
    <row r="231" spans="1:17" x14ac:dyDescent="0.2">
      <c r="A231" s="261"/>
      <c r="B231" s="227"/>
      <c r="C231" s="224"/>
      <c r="D231" s="235"/>
      <c r="E231" s="236"/>
      <c r="F231" s="236"/>
      <c r="G231" s="237"/>
      <c r="H231" s="238"/>
      <c r="I231" s="217"/>
      <c r="J231" s="218"/>
      <c r="K231" s="218"/>
      <c r="L231" s="237"/>
      <c r="M231" s="231" t="s">
        <v>264</v>
      </c>
      <c r="N231" s="217"/>
      <c r="O231" s="218"/>
      <c r="P231" s="218" t="s">
        <v>292</v>
      </c>
      <c r="Q231" s="229">
        <v>2823.63456</v>
      </c>
    </row>
    <row r="232" spans="1:17" x14ac:dyDescent="0.2">
      <c r="A232" s="261" t="s">
        <v>293</v>
      </c>
      <c r="B232" s="264" t="s">
        <v>275</v>
      </c>
      <c r="C232" s="252" t="s">
        <v>125</v>
      </c>
      <c r="D232" s="225" t="s">
        <v>125</v>
      </c>
      <c r="E232" s="226"/>
      <c r="F232" s="226" t="s">
        <v>125</v>
      </c>
      <c r="G232" s="221" t="s">
        <v>125</v>
      </c>
      <c r="H232" s="220" t="s">
        <v>125</v>
      </c>
      <c r="I232" s="217" t="s">
        <v>125</v>
      </c>
      <c r="J232" s="218"/>
      <c r="K232" s="218" t="s">
        <v>125</v>
      </c>
      <c r="L232" s="221" t="s">
        <v>125</v>
      </c>
      <c r="M232" s="231" t="s">
        <v>125</v>
      </c>
      <c r="N232" s="217" t="s">
        <v>125</v>
      </c>
      <c r="O232" s="218"/>
      <c r="P232" s="218" t="s">
        <v>125</v>
      </c>
      <c r="Q232" s="219" t="s">
        <v>125</v>
      </c>
    </row>
    <row r="233" spans="1:17" x14ac:dyDescent="0.2">
      <c r="A233" s="261"/>
      <c r="B233" s="227" t="s">
        <v>157</v>
      </c>
      <c r="C233" s="224"/>
      <c r="D233" s="235"/>
      <c r="E233" s="236"/>
      <c r="F233" s="236"/>
      <c r="G233" s="237"/>
      <c r="H233" s="238"/>
      <c r="I233" s="217"/>
      <c r="J233" s="218"/>
      <c r="K233" s="218"/>
      <c r="L233" s="237"/>
      <c r="M233" s="231"/>
      <c r="N233" s="217"/>
      <c r="O233" s="218"/>
      <c r="P233" s="218"/>
      <c r="Q233" s="219"/>
    </row>
    <row r="234" spans="1:17" x14ac:dyDescent="0.2">
      <c r="A234" s="261" t="s">
        <v>294</v>
      </c>
      <c r="B234" s="264" t="s">
        <v>278</v>
      </c>
      <c r="C234" s="252" t="s">
        <v>125</v>
      </c>
      <c r="D234" s="225" t="s">
        <v>125</v>
      </c>
      <c r="E234" s="226"/>
      <c r="F234" s="226" t="s">
        <v>125</v>
      </c>
      <c r="G234" s="221" t="s">
        <v>125</v>
      </c>
      <c r="H234" s="220" t="s">
        <v>125</v>
      </c>
      <c r="I234" s="217" t="s">
        <v>125</v>
      </c>
      <c r="J234" s="218"/>
      <c r="K234" s="218" t="s">
        <v>125</v>
      </c>
      <c r="L234" s="221" t="s">
        <v>125</v>
      </c>
      <c r="M234" s="231" t="s">
        <v>125</v>
      </c>
      <c r="N234" s="217" t="s">
        <v>125</v>
      </c>
      <c r="O234" s="218"/>
      <c r="P234" s="218" t="s">
        <v>125</v>
      </c>
      <c r="Q234" s="219" t="s">
        <v>125</v>
      </c>
    </row>
    <row r="235" spans="1:17" x14ac:dyDescent="0.2">
      <c r="A235" s="261"/>
      <c r="B235" s="227" t="s">
        <v>157</v>
      </c>
      <c r="C235" s="224"/>
      <c r="D235" s="235"/>
      <c r="E235" s="236"/>
      <c r="F235" s="236"/>
      <c r="G235" s="237"/>
      <c r="H235" s="231" t="s">
        <v>264</v>
      </c>
      <c r="I235" s="217"/>
      <c r="J235" s="218"/>
      <c r="K235" s="218" t="s">
        <v>295</v>
      </c>
      <c r="L235" s="229">
        <v>5817.0950000000003</v>
      </c>
      <c r="M235" s="231"/>
      <c r="N235" s="217"/>
      <c r="O235" s="218"/>
      <c r="P235" s="218"/>
      <c r="Q235" s="219"/>
    </row>
    <row r="236" spans="1:17" x14ac:dyDescent="0.2">
      <c r="A236" s="261" t="s">
        <v>296</v>
      </c>
      <c r="B236" s="264" t="s">
        <v>280</v>
      </c>
      <c r="C236" s="252" t="s">
        <v>125</v>
      </c>
      <c r="D236" s="225" t="s">
        <v>125</v>
      </c>
      <c r="E236" s="226"/>
      <c r="F236" s="226" t="s">
        <v>125</v>
      </c>
      <c r="G236" s="221" t="s">
        <v>125</v>
      </c>
      <c r="H236" s="220" t="s">
        <v>125</v>
      </c>
      <c r="I236" s="217" t="s">
        <v>125</v>
      </c>
      <c r="J236" s="218"/>
      <c r="K236" s="218" t="s">
        <v>125</v>
      </c>
      <c r="L236" s="221" t="s">
        <v>125</v>
      </c>
      <c r="M236" s="231" t="s">
        <v>125</v>
      </c>
      <c r="N236" s="217" t="s">
        <v>125</v>
      </c>
      <c r="O236" s="218"/>
      <c r="P236" s="218" t="s">
        <v>125</v>
      </c>
      <c r="Q236" s="219" t="s">
        <v>125</v>
      </c>
    </row>
    <row r="237" spans="1:17" x14ac:dyDescent="0.2">
      <c r="A237" s="261"/>
      <c r="B237" s="227" t="s">
        <v>157</v>
      </c>
      <c r="C237" s="224"/>
      <c r="D237" s="235"/>
      <c r="E237" s="236"/>
      <c r="F237" s="236"/>
      <c r="G237" s="237"/>
      <c r="H237" s="238"/>
      <c r="I237" s="217"/>
      <c r="J237" s="218"/>
      <c r="K237" s="218"/>
      <c r="L237" s="237"/>
      <c r="M237" s="231"/>
      <c r="N237" s="217"/>
      <c r="O237" s="218"/>
      <c r="P237" s="218"/>
      <c r="Q237" s="219"/>
    </row>
    <row r="238" spans="1:17" x14ac:dyDescent="0.2">
      <c r="A238" s="261" t="s">
        <v>297</v>
      </c>
      <c r="B238" s="264" t="s">
        <v>282</v>
      </c>
      <c r="C238" s="252" t="s">
        <v>125</v>
      </c>
      <c r="D238" s="225" t="s">
        <v>125</v>
      </c>
      <c r="E238" s="226"/>
      <c r="F238" s="226" t="s">
        <v>125</v>
      </c>
      <c r="G238" s="221" t="s">
        <v>125</v>
      </c>
      <c r="H238" s="220" t="s">
        <v>125</v>
      </c>
      <c r="I238" s="217" t="s">
        <v>125</v>
      </c>
      <c r="J238" s="218"/>
      <c r="K238" s="218" t="s">
        <v>125</v>
      </c>
      <c r="L238" s="221" t="s">
        <v>125</v>
      </c>
      <c r="M238" s="231" t="s">
        <v>125</v>
      </c>
      <c r="N238" s="217" t="s">
        <v>125</v>
      </c>
      <c r="O238" s="218"/>
      <c r="P238" s="218" t="s">
        <v>125</v>
      </c>
      <c r="Q238" s="219" t="s">
        <v>125</v>
      </c>
    </row>
    <row r="239" spans="1:17" x14ac:dyDescent="0.2">
      <c r="A239" s="261"/>
      <c r="B239" s="227" t="s">
        <v>157</v>
      </c>
      <c r="C239" s="224"/>
      <c r="D239" s="235"/>
      <c r="E239" s="236"/>
      <c r="F239" s="236"/>
      <c r="G239" s="237"/>
      <c r="H239" s="238"/>
      <c r="I239" s="217"/>
      <c r="J239" s="218"/>
      <c r="K239" s="218"/>
      <c r="L239" s="237"/>
      <c r="M239" s="231"/>
      <c r="N239" s="217"/>
      <c r="O239" s="218"/>
      <c r="P239" s="218"/>
      <c r="Q239" s="219"/>
    </row>
    <row r="240" spans="1:17" x14ac:dyDescent="0.2">
      <c r="A240" s="260" t="s">
        <v>40</v>
      </c>
      <c r="B240" s="240" t="s">
        <v>298</v>
      </c>
      <c r="C240" s="241" t="s">
        <v>125</v>
      </c>
      <c r="D240" s="242" t="s">
        <v>125</v>
      </c>
      <c r="E240" s="243"/>
      <c r="F240" s="243" t="s">
        <v>125</v>
      </c>
      <c r="G240" s="244" t="s">
        <v>125</v>
      </c>
      <c r="H240" s="245" t="s">
        <v>125</v>
      </c>
      <c r="I240" s="246" t="s">
        <v>125</v>
      </c>
      <c r="J240" s="247"/>
      <c r="K240" s="247" t="s">
        <v>125</v>
      </c>
      <c r="L240" s="244" t="s">
        <v>125</v>
      </c>
      <c r="M240" s="248" t="s">
        <v>125</v>
      </c>
      <c r="N240" s="246" t="s">
        <v>125</v>
      </c>
      <c r="O240" s="247"/>
      <c r="P240" s="247" t="s">
        <v>125</v>
      </c>
      <c r="Q240" s="249" t="s">
        <v>125</v>
      </c>
    </row>
    <row r="241" spans="1:17" s="263" customFormat="1" x14ac:dyDescent="0.2">
      <c r="A241" s="261" t="s">
        <v>86</v>
      </c>
      <c r="B241" s="262" t="s">
        <v>249</v>
      </c>
      <c r="C241" s="252" t="s">
        <v>125</v>
      </c>
      <c r="D241" s="225" t="s">
        <v>125</v>
      </c>
      <c r="E241" s="226"/>
      <c r="F241" s="226" t="s">
        <v>125</v>
      </c>
      <c r="G241" s="221" t="s">
        <v>125</v>
      </c>
      <c r="H241" s="220" t="s">
        <v>125</v>
      </c>
      <c r="I241" s="217" t="s">
        <v>125</v>
      </c>
      <c r="J241" s="218"/>
      <c r="K241" s="218" t="s">
        <v>125</v>
      </c>
      <c r="L241" s="221" t="s">
        <v>125</v>
      </c>
      <c r="M241" s="231" t="s">
        <v>125</v>
      </c>
      <c r="N241" s="217" t="s">
        <v>125</v>
      </c>
      <c r="O241" s="218"/>
      <c r="P241" s="218" t="s">
        <v>125</v>
      </c>
      <c r="Q241" s="219" t="s">
        <v>125</v>
      </c>
    </row>
    <row r="242" spans="1:17" s="263" customFormat="1" x14ac:dyDescent="0.2">
      <c r="A242" s="261" t="s">
        <v>299</v>
      </c>
      <c r="B242" s="264" t="s">
        <v>251</v>
      </c>
      <c r="C242" s="252" t="s">
        <v>125</v>
      </c>
      <c r="D242" s="225" t="s">
        <v>125</v>
      </c>
      <c r="E242" s="226"/>
      <c r="F242" s="226" t="s">
        <v>125</v>
      </c>
      <c r="G242" s="221" t="s">
        <v>125</v>
      </c>
      <c r="H242" s="220" t="s">
        <v>125</v>
      </c>
      <c r="I242" s="217" t="s">
        <v>125</v>
      </c>
      <c r="J242" s="218"/>
      <c r="K242" s="218" t="s">
        <v>125</v>
      </c>
      <c r="L242" s="221" t="s">
        <v>125</v>
      </c>
      <c r="M242" s="231" t="s">
        <v>125</v>
      </c>
      <c r="N242" s="217" t="s">
        <v>125</v>
      </c>
      <c r="O242" s="218"/>
      <c r="P242" s="218" t="s">
        <v>125</v>
      </c>
      <c r="Q242" s="219" t="s">
        <v>125</v>
      </c>
    </row>
    <row r="243" spans="1:17" x14ac:dyDescent="0.2">
      <c r="A243" s="261"/>
      <c r="B243" s="227" t="s">
        <v>157</v>
      </c>
      <c r="C243" s="224"/>
      <c r="D243" s="235"/>
      <c r="E243" s="236"/>
      <c r="F243" s="236"/>
      <c r="G243" s="237"/>
      <c r="H243" s="238"/>
      <c r="I243" s="217"/>
      <c r="J243" s="218"/>
      <c r="K243" s="218"/>
      <c r="L243" s="237"/>
      <c r="M243" s="231"/>
      <c r="N243" s="217"/>
      <c r="O243" s="218"/>
      <c r="P243" s="218"/>
      <c r="Q243" s="219"/>
    </row>
    <row r="244" spans="1:17" x14ac:dyDescent="0.2">
      <c r="A244" s="261" t="s">
        <v>300</v>
      </c>
      <c r="B244" s="264" t="s">
        <v>253</v>
      </c>
      <c r="C244" s="252" t="s">
        <v>125</v>
      </c>
      <c r="D244" s="225" t="s">
        <v>125</v>
      </c>
      <c r="E244" s="226"/>
      <c r="F244" s="226" t="s">
        <v>125</v>
      </c>
      <c r="G244" s="221" t="s">
        <v>125</v>
      </c>
      <c r="H244" s="220" t="s">
        <v>125</v>
      </c>
      <c r="I244" s="217" t="s">
        <v>125</v>
      </c>
      <c r="J244" s="218"/>
      <c r="K244" s="218" t="s">
        <v>125</v>
      </c>
      <c r="L244" s="221" t="s">
        <v>125</v>
      </c>
      <c r="M244" s="231" t="s">
        <v>125</v>
      </c>
      <c r="N244" s="217" t="s">
        <v>125</v>
      </c>
      <c r="O244" s="218"/>
      <c r="P244" s="218" t="s">
        <v>125</v>
      </c>
      <c r="Q244" s="219" t="s">
        <v>125</v>
      </c>
    </row>
    <row r="245" spans="1:17" x14ac:dyDescent="0.2">
      <c r="A245" s="261"/>
      <c r="B245" s="227" t="s">
        <v>157</v>
      </c>
      <c r="C245" s="224"/>
      <c r="D245" s="235"/>
      <c r="E245" s="236"/>
      <c r="F245" s="236"/>
      <c r="G245" s="237"/>
      <c r="H245" s="238"/>
      <c r="I245" s="217"/>
      <c r="J245" s="218"/>
      <c r="K245" s="218"/>
      <c r="L245" s="237"/>
      <c r="M245" s="231"/>
      <c r="N245" s="217"/>
      <c r="O245" s="218"/>
      <c r="P245" s="218"/>
      <c r="Q245" s="219"/>
    </row>
    <row r="246" spans="1:17" x14ac:dyDescent="0.2">
      <c r="A246" s="261" t="s">
        <v>301</v>
      </c>
      <c r="B246" s="264" t="s">
        <v>255</v>
      </c>
      <c r="C246" s="252" t="s">
        <v>125</v>
      </c>
      <c r="D246" s="225" t="s">
        <v>125</v>
      </c>
      <c r="E246" s="226"/>
      <c r="F246" s="226" t="s">
        <v>125</v>
      </c>
      <c r="G246" s="221" t="s">
        <v>125</v>
      </c>
      <c r="H246" s="220" t="s">
        <v>125</v>
      </c>
      <c r="I246" s="217" t="s">
        <v>125</v>
      </c>
      <c r="J246" s="218"/>
      <c r="K246" s="218" t="s">
        <v>125</v>
      </c>
      <c r="L246" s="221" t="s">
        <v>125</v>
      </c>
      <c r="M246" s="231" t="s">
        <v>125</v>
      </c>
      <c r="N246" s="217" t="s">
        <v>125</v>
      </c>
      <c r="O246" s="218"/>
      <c r="P246" s="218" t="s">
        <v>125</v>
      </c>
      <c r="Q246" s="219" t="s">
        <v>125</v>
      </c>
    </row>
    <row r="247" spans="1:17" x14ac:dyDescent="0.2">
      <c r="A247" s="261"/>
      <c r="B247" s="227" t="s">
        <v>157</v>
      </c>
      <c r="C247" s="224"/>
      <c r="D247" s="235"/>
      <c r="E247" s="236"/>
      <c r="F247" s="236"/>
      <c r="G247" s="237"/>
      <c r="H247" s="238"/>
      <c r="I247" s="217"/>
      <c r="J247" s="218"/>
      <c r="K247" s="218"/>
      <c r="L247" s="237"/>
      <c r="M247" s="231"/>
      <c r="N247" s="217"/>
      <c r="O247" s="218"/>
      <c r="P247" s="218"/>
      <c r="Q247" s="219"/>
    </row>
    <row r="248" spans="1:17" x14ac:dyDescent="0.2">
      <c r="A248" s="261" t="s">
        <v>302</v>
      </c>
      <c r="B248" s="264" t="s">
        <v>257</v>
      </c>
      <c r="C248" s="252" t="s">
        <v>125</v>
      </c>
      <c r="D248" s="225" t="s">
        <v>125</v>
      </c>
      <c r="E248" s="226"/>
      <c r="F248" s="226" t="s">
        <v>125</v>
      </c>
      <c r="G248" s="221" t="s">
        <v>125</v>
      </c>
      <c r="H248" s="220" t="s">
        <v>125</v>
      </c>
      <c r="I248" s="217" t="s">
        <v>125</v>
      </c>
      <c r="J248" s="218"/>
      <c r="K248" s="218" t="s">
        <v>125</v>
      </c>
      <c r="L248" s="221" t="s">
        <v>125</v>
      </c>
      <c r="M248" s="231" t="s">
        <v>125</v>
      </c>
      <c r="N248" s="217" t="s">
        <v>125</v>
      </c>
      <c r="O248" s="218"/>
      <c r="P248" s="218" t="s">
        <v>125</v>
      </c>
      <c r="Q248" s="219" t="s">
        <v>125</v>
      </c>
    </row>
    <row r="249" spans="1:17" x14ac:dyDescent="0.2">
      <c r="A249" s="261"/>
      <c r="B249" s="227" t="s">
        <v>157</v>
      </c>
      <c r="C249" s="224"/>
      <c r="D249" s="235"/>
      <c r="E249" s="236"/>
      <c r="F249" s="236"/>
      <c r="G249" s="237"/>
      <c r="H249" s="238"/>
      <c r="I249" s="217"/>
      <c r="J249" s="218"/>
      <c r="K249" s="218"/>
      <c r="L249" s="237"/>
      <c r="M249" s="231"/>
      <c r="N249" s="217"/>
      <c r="O249" s="218"/>
      <c r="P249" s="218"/>
      <c r="Q249" s="219"/>
    </row>
    <row r="250" spans="1:17" x14ac:dyDescent="0.2">
      <c r="A250" s="261" t="s">
        <v>303</v>
      </c>
      <c r="B250" s="264" t="s">
        <v>259</v>
      </c>
      <c r="C250" s="252" t="s">
        <v>125</v>
      </c>
      <c r="D250" s="225" t="s">
        <v>125</v>
      </c>
      <c r="E250" s="226"/>
      <c r="F250" s="226" t="s">
        <v>125</v>
      </c>
      <c r="G250" s="221" t="s">
        <v>125</v>
      </c>
      <c r="H250" s="220" t="s">
        <v>125</v>
      </c>
      <c r="I250" s="217" t="s">
        <v>125</v>
      </c>
      <c r="J250" s="218"/>
      <c r="K250" s="218" t="s">
        <v>125</v>
      </c>
      <c r="L250" s="221" t="s">
        <v>125</v>
      </c>
      <c r="M250" s="231" t="s">
        <v>125</v>
      </c>
      <c r="N250" s="217" t="s">
        <v>125</v>
      </c>
      <c r="O250" s="218"/>
      <c r="P250" s="218" t="s">
        <v>125</v>
      </c>
      <c r="Q250" s="219" t="s">
        <v>125</v>
      </c>
    </row>
    <row r="251" spans="1:17" x14ac:dyDescent="0.2">
      <c r="A251" s="261"/>
      <c r="B251" s="227" t="s">
        <v>157</v>
      </c>
      <c r="C251" s="224"/>
      <c r="D251" s="235"/>
      <c r="E251" s="236"/>
      <c r="F251" s="236"/>
      <c r="G251" s="237"/>
      <c r="H251" s="238"/>
      <c r="I251" s="217"/>
      <c r="J251" s="218"/>
      <c r="K251" s="218"/>
      <c r="L251" s="237"/>
      <c r="M251" s="231"/>
      <c r="N251" s="217"/>
      <c r="O251" s="218"/>
      <c r="P251" s="218"/>
      <c r="Q251" s="219"/>
    </row>
    <row r="252" spans="1:17" x14ac:dyDescent="0.2">
      <c r="A252" s="261" t="s">
        <v>304</v>
      </c>
      <c r="B252" s="264" t="s">
        <v>261</v>
      </c>
      <c r="C252" s="252" t="s">
        <v>125</v>
      </c>
      <c r="D252" s="225" t="s">
        <v>125</v>
      </c>
      <c r="E252" s="226"/>
      <c r="F252" s="226" t="s">
        <v>125</v>
      </c>
      <c r="G252" s="221" t="s">
        <v>125</v>
      </c>
      <c r="H252" s="220" t="s">
        <v>125</v>
      </c>
      <c r="I252" s="217" t="s">
        <v>125</v>
      </c>
      <c r="J252" s="218"/>
      <c r="K252" s="218" t="s">
        <v>125</v>
      </c>
      <c r="L252" s="221" t="s">
        <v>125</v>
      </c>
      <c r="M252" s="231" t="s">
        <v>125</v>
      </c>
      <c r="N252" s="217" t="s">
        <v>125</v>
      </c>
      <c r="O252" s="218"/>
      <c r="P252" s="218" t="s">
        <v>125</v>
      </c>
      <c r="Q252" s="219" t="s">
        <v>125</v>
      </c>
    </row>
    <row r="253" spans="1:17" x14ac:dyDescent="0.2">
      <c r="A253" s="261"/>
      <c r="B253" s="227" t="s">
        <v>157</v>
      </c>
      <c r="C253" s="224"/>
      <c r="D253" s="235"/>
      <c r="E253" s="236"/>
      <c r="F253" s="236"/>
      <c r="G253" s="237"/>
      <c r="H253" s="238"/>
      <c r="I253" s="217"/>
      <c r="J253" s="218"/>
      <c r="K253" s="218"/>
      <c r="L253" s="237"/>
      <c r="M253" s="231"/>
      <c r="N253" s="217"/>
      <c r="O253" s="218"/>
      <c r="P253" s="218"/>
      <c r="Q253" s="219"/>
    </row>
    <row r="254" spans="1:17" x14ac:dyDescent="0.2">
      <c r="A254" s="261" t="s">
        <v>305</v>
      </c>
      <c r="B254" s="264" t="s">
        <v>263</v>
      </c>
      <c r="C254" s="252" t="s">
        <v>125</v>
      </c>
      <c r="D254" s="225" t="s">
        <v>125</v>
      </c>
      <c r="E254" s="226"/>
      <c r="F254" s="226" t="s">
        <v>125</v>
      </c>
      <c r="G254" s="221" t="s">
        <v>125</v>
      </c>
      <c r="H254" s="220" t="s">
        <v>125</v>
      </c>
      <c r="I254" s="217" t="s">
        <v>125</v>
      </c>
      <c r="J254" s="218"/>
      <c r="K254" s="218" t="s">
        <v>125</v>
      </c>
      <c r="L254" s="221" t="s">
        <v>125</v>
      </c>
      <c r="M254" s="231" t="s">
        <v>125</v>
      </c>
      <c r="N254" s="217" t="s">
        <v>125</v>
      </c>
      <c r="O254" s="218"/>
      <c r="P254" s="218" t="s">
        <v>125</v>
      </c>
      <c r="Q254" s="219" t="s">
        <v>125</v>
      </c>
    </row>
    <row r="255" spans="1:17" x14ac:dyDescent="0.2">
      <c r="A255" s="261"/>
      <c r="B255" s="227" t="s">
        <v>157</v>
      </c>
      <c r="C255" s="224"/>
      <c r="D255" s="235"/>
      <c r="E255" s="236"/>
      <c r="F255" s="236"/>
      <c r="G255" s="237"/>
      <c r="H255" s="238"/>
      <c r="I255" s="217"/>
      <c r="J255" s="218"/>
      <c r="K255" s="218"/>
      <c r="L255" s="237"/>
      <c r="M255" s="231"/>
      <c r="N255" s="217"/>
      <c r="O255" s="218"/>
      <c r="P255" s="218"/>
      <c r="Q255" s="219"/>
    </row>
    <row r="256" spans="1:17" x14ac:dyDescent="0.2">
      <c r="A256" s="261" t="s">
        <v>306</v>
      </c>
      <c r="B256" s="264" t="s">
        <v>269</v>
      </c>
      <c r="C256" s="252" t="s">
        <v>125</v>
      </c>
      <c r="D256" s="225" t="s">
        <v>125</v>
      </c>
      <c r="E256" s="226"/>
      <c r="F256" s="226" t="s">
        <v>125</v>
      </c>
      <c r="G256" s="221" t="s">
        <v>125</v>
      </c>
      <c r="H256" s="220" t="s">
        <v>125</v>
      </c>
      <c r="I256" s="217" t="s">
        <v>125</v>
      </c>
      <c r="J256" s="218"/>
      <c r="K256" s="218" t="s">
        <v>125</v>
      </c>
      <c r="L256" s="221" t="s">
        <v>125</v>
      </c>
      <c r="M256" s="231" t="s">
        <v>125</v>
      </c>
      <c r="N256" s="217" t="s">
        <v>125</v>
      </c>
      <c r="O256" s="218"/>
      <c r="P256" s="218" t="s">
        <v>125</v>
      </c>
      <c r="Q256" s="219" t="s">
        <v>125</v>
      </c>
    </row>
    <row r="257" spans="1:17" x14ac:dyDescent="0.2">
      <c r="A257" s="261"/>
      <c r="B257" s="227" t="s">
        <v>157</v>
      </c>
      <c r="C257" s="224"/>
      <c r="D257" s="235"/>
      <c r="E257" s="236"/>
      <c r="F257" s="236"/>
      <c r="G257" s="237"/>
      <c r="H257" s="238"/>
      <c r="I257" s="217"/>
      <c r="J257" s="218"/>
      <c r="K257" s="218"/>
      <c r="L257" s="237"/>
      <c r="M257" s="231"/>
      <c r="N257" s="217"/>
      <c r="O257" s="218"/>
      <c r="P257" s="218"/>
      <c r="Q257" s="219"/>
    </row>
    <row r="258" spans="1:17" x14ac:dyDescent="0.2">
      <c r="A258" s="261" t="s">
        <v>307</v>
      </c>
      <c r="B258" s="264" t="s">
        <v>275</v>
      </c>
      <c r="C258" s="252" t="s">
        <v>125</v>
      </c>
      <c r="D258" s="225" t="s">
        <v>125</v>
      </c>
      <c r="E258" s="226"/>
      <c r="F258" s="226" t="s">
        <v>125</v>
      </c>
      <c r="G258" s="221" t="s">
        <v>125</v>
      </c>
      <c r="H258" s="220" t="s">
        <v>125</v>
      </c>
      <c r="I258" s="217" t="s">
        <v>125</v>
      </c>
      <c r="J258" s="218"/>
      <c r="K258" s="218" t="s">
        <v>125</v>
      </c>
      <c r="L258" s="221" t="s">
        <v>125</v>
      </c>
      <c r="M258" s="231" t="s">
        <v>125</v>
      </c>
      <c r="N258" s="217" t="s">
        <v>125</v>
      </c>
      <c r="O258" s="218"/>
      <c r="P258" s="218" t="s">
        <v>125</v>
      </c>
      <c r="Q258" s="219" t="s">
        <v>125</v>
      </c>
    </row>
    <row r="259" spans="1:17" x14ac:dyDescent="0.2">
      <c r="A259" s="261"/>
      <c r="B259" s="227" t="s">
        <v>157</v>
      </c>
      <c r="C259" s="224"/>
      <c r="D259" s="235"/>
      <c r="E259" s="236"/>
      <c r="F259" s="236"/>
      <c r="G259" s="237"/>
      <c r="H259" s="238"/>
      <c r="I259" s="217"/>
      <c r="J259" s="218"/>
      <c r="K259" s="218"/>
      <c r="L259" s="237"/>
      <c r="M259" s="231"/>
      <c r="N259" s="217"/>
      <c r="O259" s="218"/>
      <c r="P259" s="218"/>
      <c r="Q259" s="219"/>
    </row>
    <row r="260" spans="1:17" x14ac:dyDescent="0.2">
      <c r="A260" s="261" t="s">
        <v>308</v>
      </c>
      <c r="B260" s="264" t="s">
        <v>278</v>
      </c>
      <c r="C260" s="252" t="s">
        <v>125</v>
      </c>
      <c r="D260" s="225" t="s">
        <v>125</v>
      </c>
      <c r="E260" s="226"/>
      <c r="F260" s="226" t="s">
        <v>125</v>
      </c>
      <c r="G260" s="221" t="s">
        <v>125</v>
      </c>
      <c r="H260" s="220" t="s">
        <v>125</v>
      </c>
      <c r="I260" s="217" t="s">
        <v>125</v>
      </c>
      <c r="J260" s="218"/>
      <c r="K260" s="218" t="s">
        <v>125</v>
      </c>
      <c r="L260" s="221" t="s">
        <v>125</v>
      </c>
      <c r="M260" s="231" t="s">
        <v>125</v>
      </c>
      <c r="N260" s="217" t="s">
        <v>125</v>
      </c>
      <c r="O260" s="218"/>
      <c r="P260" s="218" t="s">
        <v>125</v>
      </c>
      <c r="Q260" s="219" t="s">
        <v>125</v>
      </c>
    </row>
    <row r="261" spans="1:17" x14ac:dyDescent="0.2">
      <c r="A261" s="261"/>
      <c r="B261" s="227" t="s">
        <v>157</v>
      </c>
      <c r="C261" s="224"/>
      <c r="D261" s="235"/>
      <c r="E261" s="236"/>
      <c r="F261" s="236"/>
      <c r="G261" s="237"/>
      <c r="H261" s="238"/>
      <c r="I261" s="217"/>
      <c r="J261" s="218"/>
      <c r="K261" s="218"/>
      <c r="L261" s="237"/>
      <c r="M261" s="231"/>
      <c r="N261" s="217"/>
      <c r="O261" s="218"/>
      <c r="P261" s="218"/>
      <c r="Q261" s="219"/>
    </row>
    <row r="262" spans="1:17" x14ac:dyDescent="0.2">
      <c r="A262" s="261" t="s">
        <v>309</v>
      </c>
      <c r="B262" s="264" t="s">
        <v>280</v>
      </c>
      <c r="C262" s="252" t="s">
        <v>125</v>
      </c>
      <c r="D262" s="225" t="s">
        <v>125</v>
      </c>
      <c r="E262" s="226"/>
      <c r="F262" s="226" t="s">
        <v>125</v>
      </c>
      <c r="G262" s="221" t="s">
        <v>125</v>
      </c>
      <c r="H262" s="220" t="s">
        <v>125</v>
      </c>
      <c r="I262" s="217" t="s">
        <v>125</v>
      </c>
      <c r="J262" s="218"/>
      <c r="K262" s="218" t="s">
        <v>125</v>
      </c>
      <c r="L262" s="221" t="s">
        <v>125</v>
      </c>
      <c r="M262" s="231" t="s">
        <v>125</v>
      </c>
      <c r="N262" s="217" t="s">
        <v>125</v>
      </c>
      <c r="O262" s="218"/>
      <c r="P262" s="218" t="s">
        <v>125</v>
      </c>
      <c r="Q262" s="219" t="s">
        <v>125</v>
      </c>
    </row>
    <row r="263" spans="1:17" x14ac:dyDescent="0.2">
      <c r="A263" s="261"/>
      <c r="B263" s="227" t="s">
        <v>157</v>
      </c>
      <c r="C263" s="224"/>
      <c r="D263" s="235"/>
      <c r="E263" s="236"/>
      <c r="F263" s="236"/>
      <c r="G263" s="237"/>
      <c r="H263" s="238"/>
      <c r="I263" s="217"/>
      <c r="J263" s="218"/>
      <c r="K263" s="218"/>
      <c r="L263" s="237"/>
      <c r="M263" s="231"/>
      <c r="N263" s="217"/>
      <c r="O263" s="218"/>
      <c r="P263" s="218"/>
      <c r="Q263" s="219"/>
    </row>
    <row r="264" spans="1:17" x14ac:dyDescent="0.2">
      <c r="A264" s="261" t="s">
        <v>310</v>
      </c>
      <c r="B264" s="264" t="s">
        <v>282</v>
      </c>
      <c r="C264" s="252" t="s">
        <v>125</v>
      </c>
      <c r="D264" s="225" t="s">
        <v>125</v>
      </c>
      <c r="E264" s="226"/>
      <c r="F264" s="226" t="s">
        <v>125</v>
      </c>
      <c r="G264" s="221" t="s">
        <v>125</v>
      </c>
      <c r="H264" s="220" t="s">
        <v>125</v>
      </c>
      <c r="I264" s="217" t="s">
        <v>125</v>
      </c>
      <c r="J264" s="218"/>
      <c r="K264" s="218" t="s">
        <v>125</v>
      </c>
      <c r="L264" s="221" t="s">
        <v>125</v>
      </c>
      <c r="M264" s="231" t="s">
        <v>125</v>
      </c>
      <c r="N264" s="217" t="s">
        <v>125</v>
      </c>
      <c r="O264" s="218"/>
      <c r="P264" s="218" t="s">
        <v>125</v>
      </c>
      <c r="Q264" s="219" t="s">
        <v>125</v>
      </c>
    </row>
    <row r="265" spans="1:17" x14ac:dyDescent="0.2">
      <c r="A265" s="261"/>
      <c r="B265" s="227" t="s">
        <v>157</v>
      </c>
      <c r="C265" s="224"/>
      <c r="D265" s="235"/>
      <c r="E265" s="236"/>
      <c r="F265" s="236"/>
      <c r="G265" s="237"/>
      <c r="H265" s="238"/>
      <c r="I265" s="217"/>
      <c r="J265" s="218"/>
      <c r="K265" s="218"/>
      <c r="L265" s="237"/>
      <c r="M265" s="231"/>
      <c r="N265" s="217"/>
      <c r="O265" s="218"/>
      <c r="P265" s="218"/>
      <c r="Q265" s="219"/>
    </row>
    <row r="266" spans="1:17" x14ac:dyDescent="0.2">
      <c r="A266" s="223" t="s">
        <v>87</v>
      </c>
      <c r="B266" s="262" t="s">
        <v>283</v>
      </c>
      <c r="C266" s="252" t="s">
        <v>125</v>
      </c>
      <c r="D266" s="225" t="s">
        <v>125</v>
      </c>
      <c r="E266" s="226"/>
      <c r="F266" s="226" t="s">
        <v>125</v>
      </c>
      <c r="G266" s="221" t="s">
        <v>125</v>
      </c>
      <c r="H266" s="220" t="s">
        <v>125</v>
      </c>
      <c r="I266" s="217" t="s">
        <v>125</v>
      </c>
      <c r="J266" s="218"/>
      <c r="K266" s="218" t="s">
        <v>125</v>
      </c>
      <c r="L266" s="221" t="s">
        <v>125</v>
      </c>
      <c r="M266" s="231" t="s">
        <v>125</v>
      </c>
      <c r="N266" s="217" t="s">
        <v>125</v>
      </c>
      <c r="O266" s="218"/>
      <c r="P266" s="218" t="s">
        <v>125</v>
      </c>
      <c r="Q266" s="219" t="s">
        <v>125</v>
      </c>
    </row>
    <row r="267" spans="1:17" x14ac:dyDescent="0.2">
      <c r="A267" s="261" t="s">
        <v>311</v>
      </c>
      <c r="B267" s="264" t="s">
        <v>285</v>
      </c>
      <c r="C267" s="252" t="s">
        <v>125</v>
      </c>
      <c r="D267" s="225" t="s">
        <v>125</v>
      </c>
      <c r="E267" s="226"/>
      <c r="F267" s="226" t="s">
        <v>125</v>
      </c>
      <c r="G267" s="221" t="s">
        <v>125</v>
      </c>
      <c r="H267" s="220" t="s">
        <v>125</v>
      </c>
      <c r="I267" s="217" t="s">
        <v>125</v>
      </c>
      <c r="J267" s="218"/>
      <c r="K267" s="218" t="s">
        <v>125</v>
      </c>
      <c r="L267" s="221" t="s">
        <v>125</v>
      </c>
      <c r="M267" s="231" t="s">
        <v>125</v>
      </c>
      <c r="N267" s="217" t="s">
        <v>125</v>
      </c>
      <c r="O267" s="218"/>
      <c r="P267" s="218" t="s">
        <v>125</v>
      </c>
      <c r="Q267" s="219" t="s">
        <v>125</v>
      </c>
    </row>
    <row r="268" spans="1:17" x14ac:dyDescent="0.2">
      <c r="A268" s="261"/>
      <c r="B268" s="227" t="s">
        <v>157</v>
      </c>
      <c r="C268" s="224"/>
      <c r="D268" s="235"/>
      <c r="E268" s="236"/>
      <c r="F268" s="236"/>
      <c r="G268" s="237"/>
      <c r="H268" s="238"/>
      <c r="I268" s="217"/>
      <c r="J268" s="218"/>
      <c r="K268" s="218"/>
      <c r="L268" s="237"/>
      <c r="M268" s="231"/>
      <c r="N268" s="217"/>
      <c r="O268" s="218"/>
      <c r="P268" s="218"/>
      <c r="Q268" s="219"/>
    </row>
    <row r="269" spans="1:17" x14ac:dyDescent="0.2">
      <c r="A269" s="261" t="s">
        <v>312</v>
      </c>
      <c r="B269" s="264" t="s">
        <v>261</v>
      </c>
      <c r="C269" s="252" t="s">
        <v>125</v>
      </c>
      <c r="D269" s="225" t="s">
        <v>125</v>
      </c>
      <c r="E269" s="226"/>
      <c r="F269" s="226" t="s">
        <v>125</v>
      </c>
      <c r="G269" s="221" t="s">
        <v>125</v>
      </c>
      <c r="H269" s="220" t="s">
        <v>125</v>
      </c>
      <c r="I269" s="217" t="s">
        <v>125</v>
      </c>
      <c r="J269" s="218"/>
      <c r="K269" s="218" t="s">
        <v>125</v>
      </c>
      <c r="L269" s="221" t="s">
        <v>125</v>
      </c>
      <c r="M269" s="231" t="s">
        <v>125</v>
      </c>
      <c r="N269" s="217" t="s">
        <v>125</v>
      </c>
      <c r="O269" s="218"/>
      <c r="P269" s="218" t="s">
        <v>125</v>
      </c>
      <c r="Q269" s="219" t="s">
        <v>125</v>
      </c>
    </row>
    <row r="270" spans="1:17" x14ac:dyDescent="0.2">
      <c r="A270" s="261"/>
      <c r="B270" s="227" t="s">
        <v>157</v>
      </c>
      <c r="C270" s="224"/>
      <c r="D270" s="235"/>
      <c r="E270" s="236"/>
      <c r="F270" s="236"/>
      <c r="G270" s="237"/>
      <c r="H270" s="238"/>
      <c r="I270" s="217"/>
      <c r="J270" s="218"/>
      <c r="K270" s="218"/>
      <c r="L270" s="237"/>
      <c r="M270" s="231"/>
      <c r="N270" s="217"/>
      <c r="O270" s="218"/>
      <c r="P270" s="218"/>
      <c r="Q270" s="219"/>
    </row>
    <row r="271" spans="1:17" x14ac:dyDescent="0.2">
      <c r="A271" s="261" t="s">
        <v>313</v>
      </c>
      <c r="B271" s="264" t="s">
        <v>263</v>
      </c>
      <c r="C271" s="252" t="s">
        <v>125</v>
      </c>
      <c r="D271" s="225" t="s">
        <v>125</v>
      </c>
      <c r="E271" s="226"/>
      <c r="F271" s="226" t="s">
        <v>125</v>
      </c>
      <c r="G271" s="221" t="s">
        <v>125</v>
      </c>
      <c r="H271" s="220" t="s">
        <v>125</v>
      </c>
      <c r="I271" s="217" t="s">
        <v>125</v>
      </c>
      <c r="J271" s="218"/>
      <c r="K271" s="218" t="s">
        <v>125</v>
      </c>
      <c r="L271" s="221" t="s">
        <v>125</v>
      </c>
      <c r="M271" s="231" t="s">
        <v>125</v>
      </c>
      <c r="N271" s="217" t="s">
        <v>125</v>
      </c>
      <c r="O271" s="218"/>
      <c r="P271" s="218" t="s">
        <v>125</v>
      </c>
      <c r="Q271" s="219" t="s">
        <v>125</v>
      </c>
    </row>
    <row r="272" spans="1:17" x14ac:dyDescent="0.2">
      <c r="A272" s="261"/>
      <c r="B272" s="227" t="s">
        <v>157</v>
      </c>
      <c r="C272" s="224"/>
      <c r="D272" s="235"/>
      <c r="E272" s="236"/>
      <c r="F272" s="236"/>
      <c r="G272" s="237"/>
      <c r="H272" s="238"/>
      <c r="I272" s="217"/>
      <c r="J272" s="218"/>
      <c r="K272" s="218"/>
      <c r="L272" s="237"/>
      <c r="M272" s="231"/>
      <c r="N272" s="217"/>
      <c r="O272" s="218"/>
      <c r="P272" s="218"/>
      <c r="Q272" s="219"/>
    </row>
    <row r="273" spans="1:17" x14ac:dyDescent="0.2">
      <c r="A273" s="261" t="s">
        <v>314</v>
      </c>
      <c r="B273" s="264" t="s">
        <v>289</v>
      </c>
      <c r="C273" s="252" t="s">
        <v>125</v>
      </c>
      <c r="D273" s="225" t="s">
        <v>125</v>
      </c>
      <c r="E273" s="226"/>
      <c r="F273" s="226" t="s">
        <v>125</v>
      </c>
      <c r="G273" s="221" t="s">
        <v>125</v>
      </c>
      <c r="H273" s="220" t="s">
        <v>125</v>
      </c>
      <c r="I273" s="217" t="s">
        <v>125</v>
      </c>
      <c r="J273" s="218"/>
      <c r="K273" s="218" t="s">
        <v>125</v>
      </c>
      <c r="L273" s="221" t="s">
        <v>125</v>
      </c>
      <c r="M273" s="231" t="s">
        <v>125</v>
      </c>
      <c r="N273" s="217" t="s">
        <v>125</v>
      </c>
      <c r="O273" s="218"/>
      <c r="P273" s="218" t="s">
        <v>125</v>
      </c>
      <c r="Q273" s="219" t="s">
        <v>125</v>
      </c>
    </row>
    <row r="274" spans="1:17" x14ac:dyDescent="0.2">
      <c r="A274" s="261"/>
      <c r="B274" s="227" t="s">
        <v>157</v>
      </c>
      <c r="C274" s="224"/>
      <c r="D274" s="235"/>
      <c r="E274" s="236"/>
      <c r="F274" s="236"/>
      <c r="G274" s="237"/>
      <c r="H274" s="238"/>
      <c r="I274" s="217"/>
      <c r="J274" s="218"/>
      <c r="K274" s="218"/>
      <c r="L274" s="237"/>
      <c r="M274" s="231"/>
      <c r="N274" s="217"/>
      <c r="O274" s="218"/>
      <c r="P274" s="218"/>
      <c r="Q274" s="219"/>
    </row>
    <row r="275" spans="1:17" x14ac:dyDescent="0.2">
      <c r="A275" s="261" t="s">
        <v>315</v>
      </c>
      <c r="B275" s="264" t="s">
        <v>275</v>
      </c>
      <c r="C275" s="252" t="s">
        <v>125</v>
      </c>
      <c r="D275" s="225" t="s">
        <v>125</v>
      </c>
      <c r="E275" s="226"/>
      <c r="F275" s="226" t="s">
        <v>125</v>
      </c>
      <c r="G275" s="221" t="s">
        <v>125</v>
      </c>
      <c r="H275" s="220" t="s">
        <v>125</v>
      </c>
      <c r="I275" s="217" t="s">
        <v>125</v>
      </c>
      <c r="J275" s="218"/>
      <c r="K275" s="218" t="s">
        <v>125</v>
      </c>
      <c r="L275" s="221" t="s">
        <v>125</v>
      </c>
      <c r="M275" s="231" t="s">
        <v>125</v>
      </c>
      <c r="N275" s="217" t="s">
        <v>125</v>
      </c>
      <c r="O275" s="218"/>
      <c r="P275" s="218" t="s">
        <v>125</v>
      </c>
      <c r="Q275" s="219" t="s">
        <v>125</v>
      </c>
    </row>
    <row r="276" spans="1:17" x14ac:dyDescent="0.2">
      <c r="A276" s="261"/>
      <c r="B276" s="227" t="s">
        <v>157</v>
      </c>
      <c r="C276" s="224"/>
      <c r="D276" s="235"/>
      <c r="E276" s="236"/>
      <c r="F276" s="236"/>
      <c r="G276" s="237"/>
      <c r="H276" s="238"/>
      <c r="I276" s="217"/>
      <c r="J276" s="218"/>
      <c r="K276" s="218"/>
      <c r="L276" s="237"/>
      <c r="M276" s="231"/>
      <c r="N276" s="217"/>
      <c r="O276" s="218"/>
      <c r="P276" s="218"/>
      <c r="Q276" s="219"/>
    </row>
    <row r="277" spans="1:17" x14ac:dyDescent="0.2">
      <c r="A277" s="261" t="s">
        <v>316</v>
      </c>
      <c r="B277" s="264" t="s">
        <v>278</v>
      </c>
      <c r="C277" s="252" t="s">
        <v>125</v>
      </c>
      <c r="D277" s="225" t="s">
        <v>125</v>
      </c>
      <c r="E277" s="226"/>
      <c r="F277" s="226" t="s">
        <v>125</v>
      </c>
      <c r="G277" s="221" t="s">
        <v>125</v>
      </c>
      <c r="H277" s="220" t="s">
        <v>125</v>
      </c>
      <c r="I277" s="217" t="s">
        <v>125</v>
      </c>
      <c r="J277" s="218"/>
      <c r="K277" s="218" t="s">
        <v>125</v>
      </c>
      <c r="L277" s="221" t="s">
        <v>125</v>
      </c>
      <c r="M277" s="231" t="s">
        <v>125</v>
      </c>
      <c r="N277" s="217" t="s">
        <v>125</v>
      </c>
      <c r="O277" s="218"/>
      <c r="P277" s="218" t="s">
        <v>125</v>
      </c>
      <c r="Q277" s="219" t="s">
        <v>125</v>
      </c>
    </row>
    <row r="278" spans="1:17" x14ac:dyDescent="0.2">
      <c r="A278" s="261"/>
      <c r="B278" s="227" t="s">
        <v>157</v>
      </c>
      <c r="C278" s="224"/>
      <c r="D278" s="235"/>
      <c r="E278" s="236"/>
      <c r="F278" s="236"/>
      <c r="G278" s="237"/>
      <c r="H278" s="238"/>
      <c r="I278" s="217"/>
      <c r="J278" s="218"/>
      <c r="K278" s="218"/>
      <c r="L278" s="237"/>
      <c r="M278" s="231"/>
      <c r="N278" s="217"/>
      <c r="O278" s="218"/>
      <c r="P278" s="218"/>
      <c r="Q278" s="219"/>
    </row>
    <row r="279" spans="1:17" x14ac:dyDescent="0.2">
      <c r="A279" s="261" t="s">
        <v>317</v>
      </c>
      <c r="B279" s="264" t="s">
        <v>280</v>
      </c>
      <c r="C279" s="252" t="s">
        <v>125</v>
      </c>
      <c r="D279" s="225" t="s">
        <v>125</v>
      </c>
      <c r="E279" s="226"/>
      <c r="F279" s="226" t="s">
        <v>125</v>
      </c>
      <c r="G279" s="221" t="s">
        <v>125</v>
      </c>
      <c r="H279" s="220" t="s">
        <v>125</v>
      </c>
      <c r="I279" s="217" t="s">
        <v>125</v>
      </c>
      <c r="J279" s="218"/>
      <c r="K279" s="218" t="s">
        <v>125</v>
      </c>
      <c r="L279" s="221" t="s">
        <v>125</v>
      </c>
      <c r="M279" s="231" t="s">
        <v>125</v>
      </c>
      <c r="N279" s="217" t="s">
        <v>125</v>
      </c>
      <c r="O279" s="218"/>
      <c r="P279" s="218" t="s">
        <v>125</v>
      </c>
      <c r="Q279" s="219" t="s">
        <v>125</v>
      </c>
    </row>
    <row r="280" spans="1:17" x14ac:dyDescent="0.2">
      <c r="A280" s="261"/>
      <c r="B280" s="227" t="s">
        <v>157</v>
      </c>
      <c r="C280" s="224"/>
      <c r="D280" s="235"/>
      <c r="E280" s="236"/>
      <c r="F280" s="236"/>
      <c r="G280" s="237"/>
      <c r="H280" s="238"/>
      <c r="I280" s="217"/>
      <c r="J280" s="218"/>
      <c r="K280" s="218"/>
      <c r="L280" s="237"/>
      <c r="M280" s="231"/>
      <c r="N280" s="217"/>
      <c r="O280" s="218"/>
      <c r="P280" s="218"/>
      <c r="Q280" s="219"/>
    </row>
    <row r="281" spans="1:17" x14ac:dyDescent="0.2">
      <c r="A281" s="261" t="s">
        <v>318</v>
      </c>
      <c r="B281" s="264" t="s">
        <v>282</v>
      </c>
      <c r="C281" s="252" t="s">
        <v>125</v>
      </c>
      <c r="D281" s="225" t="s">
        <v>125</v>
      </c>
      <c r="E281" s="226"/>
      <c r="F281" s="226" t="s">
        <v>125</v>
      </c>
      <c r="G281" s="221" t="s">
        <v>125</v>
      </c>
      <c r="H281" s="220" t="s">
        <v>125</v>
      </c>
      <c r="I281" s="217" t="s">
        <v>125</v>
      </c>
      <c r="J281" s="218"/>
      <c r="K281" s="218" t="s">
        <v>125</v>
      </c>
      <c r="L281" s="221" t="s">
        <v>125</v>
      </c>
      <c r="M281" s="231" t="s">
        <v>125</v>
      </c>
      <c r="N281" s="217" t="s">
        <v>125</v>
      </c>
      <c r="O281" s="218"/>
      <c r="P281" s="218" t="s">
        <v>125</v>
      </c>
      <c r="Q281" s="219" t="s">
        <v>125</v>
      </c>
    </row>
    <row r="282" spans="1:17" x14ac:dyDescent="0.2">
      <c r="A282" s="261"/>
      <c r="B282" s="227" t="s">
        <v>157</v>
      </c>
      <c r="C282" s="224"/>
      <c r="D282" s="235"/>
      <c r="E282" s="236"/>
      <c r="F282" s="236"/>
      <c r="G282" s="237"/>
      <c r="H282" s="238"/>
      <c r="I282" s="217"/>
      <c r="J282" s="218"/>
      <c r="K282" s="218"/>
      <c r="L282" s="237"/>
      <c r="M282" s="231"/>
      <c r="N282" s="217"/>
      <c r="O282" s="218"/>
      <c r="P282" s="218"/>
      <c r="Q282" s="219"/>
    </row>
    <row r="283" spans="1:17" ht="25.5" x14ac:dyDescent="0.2">
      <c r="A283" s="260" t="s">
        <v>42</v>
      </c>
      <c r="B283" s="240" t="s">
        <v>319</v>
      </c>
      <c r="C283" s="241" t="s">
        <v>125</v>
      </c>
      <c r="D283" s="242" t="s">
        <v>125</v>
      </c>
      <c r="E283" s="243"/>
      <c r="F283" s="243" t="s">
        <v>125</v>
      </c>
      <c r="G283" s="244" t="s">
        <v>125</v>
      </c>
      <c r="H283" s="245" t="s">
        <v>125</v>
      </c>
      <c r="I283" s="246" t="s">
        <v>125</v>
      </c>
      <c r="J283" s="247"/>
      <c r="K283" s="247" t="s">
        <v>125</v>
      </c>
      <c r="L283" s="244" t="s">
        <v>125</v>
      </c>
      <c r="M283" s="248" t="s">
        <v>125</v>
      </c>
      <c r="N283" s="246" t="s">
        <v>125</v>
      </c>
      <c r="O283" s="247"/>
      <c r="P283" s="247" t="s">
        <v>125</v>
      </c>
      <c r="Q283" s="249" t="s">
        <v>125</v>
      </c>
    </row>
    <row r="284" spans="1:17" x14ac:dyDescent="0.2">
      <c r="A284" s="223" t="s">
        <v>320</v>
      </c>
      <c r="B284" s="264" t="s">
        <v>321</v>
      </c>
      <c r="C284" s="264"/>
      <c r="D284" s="217"/>
      <c r="E284" s="218"/>
      <c r="F284" s="236"/>
      <c r="G284" s="237"/>
      <c r="H284" s="228"/>
      <c r="I284" s="235"/>
      <c r="J284" s="236"/>
      <c r="K284" s="236"/>
      <c r="L284" s="237"/>
      <c r="M284" s="231"/>
      <c r="N284" s="217"/>
      <c r="O284" s="218"/>
      <c r="P284" s="218"/>
      <c r="Q284" s="219"/>
    </row>
    <row r="285" spans="1:17" ht="13.5" thickBot="1" x14ac:dyDescent="0.25">
      <c r="A285" s="265" t="s">
        <v>322</v>
      </c>
      <c r="B285" s="266" t="s">
        <v>323</v>
      </c>
      <c r="C285" s="266"/>
      <c r="D285" s="267"/>
      <c r="E285" s="268"/>
      <c r="F285" s="269"/>
      <c r="G285" s="270"/>
      <c r="H285" s="271"/>
      <c r="I285" s="272"/>
      <c r="J285" s="269"/>
      <c r="K285" s="269"/>
      <c r="L285" s="270"/>
      <c r="M285" s="273"/>
      <c r="N285" s="267"/>
      <c r="O285" s="268"/>
      <c r="P285" s="268"/>
      <c r="Q285" s="274"/>
    </row>
    <row r="288" spans="1:17" x14ac:dyDescent="0.2">
      <c r="F288" s="75"/>
      <c r="G288" s="75"/>
    </row>
    <row r="294" spans="2:3" x14ac:dyDescent="0.2">
      <c r="B294" s="275"/>
      <c r="C294" s="275"/>
    </row>
  </sheetData>
  <mergeCells count="7">
    <mergeCell ref="M7:Q7"/>
    <mergeCell ref="O1:Q3"/>
    <mergeCell ref="K6:Q6"/>
    <mergeCell ref="A7:A8"/>
    <mergeCell ref="B7:B8"/>
    <mergeCell ref="C7:G7"/>
    <mergeCell ref="H7:L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abSelected="1" workbookViewId="0">
      <selection activeCell="G25" sqref="G25"/>
    </sheetView>
  </sheetViews>
  <sheetFormatPr defaultRowHeight="12.75" x14ac:dyDescent="0.2"/>
  <cols>
    <col min="1" max="1" width="119.140625" customWidth="1"/>
  </cols>
  <sheetData>
    <row r="1" spans="1:1" ht="51" x14ac:dyDescent="0.2">
      <c r="A1" s="42" t="s">
        <v>50</v>
      </c>
    </row>
    <row r="2" spans="1:1" x14ac:dyDescent="0.2">
      <c r="A2" s="42"/>
    </row>
    <row r="3" spans="1:1" ht="63.75" x14ac:dyDescent="0.2">
      <c r="A3" s="43" t="s">
        <v>51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15"/>
  <sheetViews>
    <sheetView view="pageBreakPreview" zoomScaleNormal="100" zoomScaleSheetLayoutView="100" workbookViewId="0">
      <selection activeCell="AR17" sqref="AR17"/>
    </sheetView>
  </sheetViews>
  <sheetFormatPr defaultColWidth="0.85546875" defaultRowHeight="15.75" x14ac:dyDescent="0.25"/>
  <cols>
    <col min="1" max="69" width="0.85546875" style="1"/>
    <col min="70" max="70" width="0.85546875" style="1" customWidth="1"/>
    <col min="71" max="73" width="0.85546875" style="1"/>
    <col min="74" max="74" width="0.85546875" style="1" customWidth="1"/>
    <col min="75" max="86" width="0.85546875" style="1"/>
    <col min="87" max="88" width="0.85546875" style="1" customWidth="1"/>
    <col min="89" max="16384" width="0.85546875" style="1"/>
  </cols>
  <sheetData>
    <row r="1" spans="1:105" s="2" customFormat="1" ht="12.75" x14ac:dyDescent="0.2">
      <c r="BQ1" s="2" t="s">
        <v>6</v>
      </c>
    </row>
    <row r="2" spans="1:105" s="2" customFormat="1" ht="39.75" customHeight="1" x14ac:dyDescent="0.2">
      <c r="BQ2" s="14" t="s">
        <v>0</v>
      </c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</row>
    <row r="3" spans="1:105" ht="3" customHeight="1" x14ac:dyDescent="0.25"/>
    <row r="4" spans="1:105" s="3" customFormat="1" ht="24" customHeight="1" x14ac:dyDescent="0.2">
      <c r="BQ4" s="24" t="s">
        <v>1</v>
      </c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</row>
    <row r="6" spans="1:105" x14ac:dyDescent="0.25">
      <c r="DA6" s="5" t="s">
        <v>2</v>
      </c>
    </row>
    <row r="8" spans="1:105" s="4" customFormat="1" ht="16.5" x14ac:dyDescent="0.25">
      <c r="A8" s="15" t="s">
        <v>7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</row>
    <row r="9" spans="1:105" s="4" customFormat="1" ht="6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48" customHeight="1" x14ac:dyDescent="0.25">
      <c r="A10" s="16" t="s">
        <v>8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</row>
    <row r="12" spans="1:105" s="2" customFormat="1" ht="93" customHeight="1" x14ac:dyDescent="0.2">
      <c r="A12" s="20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2"/>
      <c r="BJ12" s="17" t="s">
        <v>10</v>
      </c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9"/>
      <c r="CF12" s="17" t="s">
        <v>9</v>
      </c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9"/>
    </row>
    <row r="13" spans="1:105" s="2" customFormat="1" ht="27" customHeight="1" x14ac:dyDescent="0.2">
      <c r="A13" s="11" t="s">
        <v>3</v>
      </c>
      <c r="B13" s="12"/>
      <c r="C13" s="12"/>
      <c r="D13" s="12"/>
      <c r="E13" s="12"/>
      <c r="F13" s="13" t="s">
        <v>11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23">
        <v>0</v>
      </c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10"/>
      <c r="CF13" s="9">
        <v>0</v>
      </c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10"/>
    </row>
    <row r="14" spans="1:105" s="2" customFormat="1" ht="40.5" customHeight="1" x14ac:dyDescent="0.2">
      <c r="A14" s="11" t="s">
        <v>4</v>
      </c>
      <c r="B14" s="12"/>
      <c r="C14" s="12"/>
      <c r="D14" s="12"/>
      <c r="E14" s="12"/>
      <c r="F14" s="13" t="s">
        <v>13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23">
        <v>7061.53</v>
      </c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10"/>
      <c r="CF14" s="9">
        <v>6871.4</v>
      </c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10"/>
    </row>
    <row r="15" spans="1:105" s="2" customFormat="1" ht="27" customHeight="1" x14ac:dyDescent="0.2">
      <c r="A15" s="11" t="s">
        <v>5</v>
      </c>
      <c r="B15" s="12"/>
      <c r="C15" s="12"/>
      <c r="D15" s="12"/>
      <c r="E15" s="12"/>
      <c r="F15" s="13" t="s">
        <v>12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23">
        <v>0</v>
      </c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10"/>
      <c r="CF15" s="9">
        <v>0</v>
      </c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10"/>
    </row>
  </sheetData>
  <mergeCells count="19">
    <mergeCell ref="CF15:DA15"/>
    <mergeCell ref="CF12:DA12"/>
    <mergeCell ref="BJ12:CE12"/>
    <mergeCell ref="A12:BI12"/>
    <mergeCell ref="A13:E13"/>
    <mergeCell ref="F13:BI13"/>
    <mergeCell ref="BJ13:CE13"/>
    <mergeCell ref="BJ14:CE14"/>
    <mergeCell ref="CF14:DA14"/>
    <mergeCell ref="A15:E15"/>
    <mergeCell ref="F15:BI15"/>
    <mergeCell ref="BJ15:CE15"/>
    <mergeCell ref="CF13:DA13"/>
    <mergeCell ref="A14:E14"/>
    <mergeCell ref="F14:BI14"/>
    <mergeCell ref="BQ2:DA2"/>
    <mergeCell ref="A8:DA8"/>
    <mergeCell ref="A10:DA10"/>
    <mergeCell ref="BQ4:DA4"/>
  </mergeCells>
  <phoneticPr fontId="0" type="noConversion"/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0"/>
  <sheetViews>
    <sheetView workbookViewId="0">
      <selection activeCell="DJ17" sqref="DJ17"/>
    </sheetView>
  </sheetViews>
  <sheetFormatPr defaultColWidth="0.85546875" defaultRowHeight="15.75" x14ac:dyDescent="0.25"/>
  <cols>
    <col min="1" max="69" width="0.85546875" style="1"/>
    <col min="70" max="70" width="0.85546875" style="1" customWidth="1"/>
    <col min="71" max="73" width="0.85546875" style="1"/>
    <col min="74" max="74" width="0.85546875" style="1" customWidth="1"/>
    <col min="75" max="86" width="0.85546875" style="1"/>
    <col min="87" max="88" width="0.85546875" style="1" customWidth="1"/>
    <col min="89" max="16384" width="0.85546875" style="1"/>
  </cols>
  <sheetData>
    <row r="1" spans="1:105" s="2" customFormat="1" ht="12.75" x14ac:dyDescent="0.2">
      <c r="BQ1" s="2" t="s">
        <v>14</v>
      </c>
    </row>
    <row r="2" spans="1:105" s="2" customFormat="1" ht="39.75" customHeight="1" x14ac:dyDescent="0.2">
      <c r="BQ2" s="14" t="s">
        <v>0</v>
      </c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</row>
    <row r="3" spans="1:105" ht="3" customHeight="1" x14ac:dyDescent="0.25"/>
    <row r="4" spans="1:105" s="3" customFormat="1" ht="24" customHeight="1" x14ac:dyDescent="0.2">
      <c r="BQ4" s="24" t="s">
        <v>1</v>
      </c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</row>
    <row r="6" spans="1:105" x14ac:dyDescent="0.25">
      <c r="DA6" s="5" t="s">
        <v>2</v>
      </c>
    </row>
    <row r="8" spans="1:105" s="4" customFormat="1" ht="16.5" x14ac:dyDescent="0.25">
      <c r="A8" s="15" t="s">
        <v>7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</row>
    <row r="9" spans="1:105" s="4" customFormat="1" ht="6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48" customHeight="1" x14ac:dyDescent="0.25">
      <c r="A10" s="16" t="s">
        <v>15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</row>
    <row r="12" spans="1:105" s="2" customFormat="1" ht="145.5" customHeight="1" x14ac:dyDescent="0.2">
      <c r="A12" s="20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2"/>
      <c r="AN12" s="17" t="s">
        <v>16</v>
      </c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9"/>
      <c r="BJ12" s="17" t="s">
        <v>17</v>
      </c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9"/>
      <c r="CF12" s="17" t="s">
        <v>18</v>
      </c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9"/>
    </row>
    <row r="13" spans="1:105" s="2" customFormat="1" ht="27.75" customHeight="1" x14ac:dyDescent="0.2">
      <c r="A13" s="11" t="s">
        <v>3</v>
      </c>
      <c r="B13" s="12"/>
      <c r="C13" s="12"/>
      <c r="D13" s="12"/>
      <c r="E13" s="12"/>
      <c r="F13" s="13" t="s">
        <v>19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23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10"/>
      <c r="BJ13" s="23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10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10"/>
    </row>
    <row r="14" spans="1:105" s="2" customFormat="1" ht="15" customHeight="1" x14ac:dyDescent="0.2">
      <c r="A14" s="11"/>
      <c r="B14" s="12"/>
      <c r="C14" s="12"/>
      <c r="D14" s="12"/>
      <c r="E14" s="12"/>
      <c r="F14" s="13" t="s">
        <v>20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23">
        <v>1194.92</v>
      </c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10"/>
      <c r="BJ14" s="23">
        <v>0.92800000000000005</v>
      </c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10"/>
      <c r="CF14" s="9">
        <v>1378</v>
      </c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10"/>
    </row>
    <row r="15" spans="1:105" s="2" customFormat="1" ht="15" customHeight="1" x14ac:dyDescent="0.2">
      <c r="A15" s="11"/>
      <c r="B15" s="12"/>
      <c r="C15" s="12"/>
      <c r="D15" s="12"/>
      <c r="E15" s="12"/>
      <c r="F15" s="13" t="s">
        <v>21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23">
        <v>4504.9399999999996</v>
      </c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10"/>
      <c r="BJ15" s="23">
        <v>3.7090000000000001</v>
      </c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10"/>
      <c r="CF15" s="9">
        <v>9138</v>
      </c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10"/>
    </row>
    <row r="16" spans="1:105" s="2" customFormat="1" ht="15" customHeight="1" x14ac:dyDescent="0.2">
      <c r="A16" s="11"/>
      <c r="B16" s="12"/>
      <c r="C16" s="12"/>
      <c r="D16" s="12"/>
      <c r="E16" s="12"/>
      <c r="F16" s="13" t="s">
        <v>22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23">
        <v>0</v>
      </c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10"/>
      <c r="BJ16" s="23">
        <v>0</v>
      </c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10"/>
      <c r="CF16" s="9">
        <v>0</v>
      </c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10"/>
    </row>
    <row r="17" spans="1:105" s="2" customFormat="1" ht="27.75" customHeight="1" x14ac:dyDescent="0.2">
      <c r="A17" s="11" t="s">
        <v>4</v>
      </c>
      <c r="B17" s="12"/>
      <c r="C17" s="12"/>
      <c r="D17" s="12"/>
      <c r="E17" s="12"/>
      <c r="F17" s="13" t="s">
        <v>23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23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10"/>
      <c r="BJ17" s="23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10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10"/>
    </row>
    <row r="18" spans="1:105" s="2" customFormat="1" ht="15" customHeight="1" x14ac:dyDescent="0.2">
      <c r="A18" s="11"/>
      <c r="B18" s="12"/>
      <c r="C18" s="12"/>
      <c r="D18" s="12"/>
      <c r="E18" s="12"/>
      <c r="F18" s="13" t="s">
        <v>20</v>
      </c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25">
        <v>5686.3</v>
      </c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7"/>
      <c r="BJ18" s="23">
        <v>15.53</v>
      </c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10"/>
      <c r="CF18" s="9">
        <v>374</v>
      </c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10"/>
    </row>
    <row r="19" spans="1:105" s="2" customFormat="1" ht="15" customHeight="1" x14ac:dyDescent="0.2">
      <c r="A19" s="11"/>
      <c r="B19" s="12"/>
      <c r="C19" s="12"/>
      <c r="D19" s="12"/>
      <c r="E19" s="12"/>
      <c r="F19" s="13" t="s">
        <v>21</v>
      </c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23">
        <v>6479.48</v>
      </c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10"/>
      <c r="BJ19" s="23">
        <v>4.8129999999999997</v>
      </c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10"/>
      <c r="CF19" s="9">
        <v>1778</v>
      </c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10"/>
    </row>
    <row r="20" spans="1:105" s="2" customFormat="1" ht="15" customHeight="1" x14ac:dyDescent="0.2">
      <c r="A20" s="11"/>
      <c r="B20" s="12"/>
      <c r="C20" s="12"/>
      <c r="D20" s="12"/>
      <c r="E20" s="12"/>
      <c r="F20" s="13" t="s">
        <v>22</v>
      </c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23">
        <v>0</v>
      </c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10"/>
      <c r="BJ20" s="23">
        <v>0</v>
      </c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10"/>
      <c r="CF20" s="9">
        <v>0</v>
      </c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10"/>
    </row>
  </sheetData>
  <mergeCells count="48">
    <mergeCell ref="A19:E19"/>
    <mergeCell ref="F19:AM19"/>
    <mergeCell ref="AN19:BI19"/>
    <mergeCell ref="BJ19:CE19"/>
    <mergeCell ref="CF19:DA19"/>
    <mergeCell ref="A20:E20"/>
    <mergeCell ref="F20:AM20"/>
    <mergeCell ref="AN20:BI20"/>
    <mergeCell ref="BJ20:CE20"/>
    <mergeCell ref="CF20:DA20"/>
    <mergeCell ref="A17:E17"/>
    <mergeCell ref="F17:AM17"/>
    <mergeCell ref="AN17:BI17"/>
    <mergeCell ref="BJ17:CE17"/>
    <mergeCell ref="CF17:DA17"/>
    <mergeCell ref="A18:E18"/>
    <mergeCell ref="F18:AM18"/>
    <mergeCell ref="AN18:BI18"/>
    <mergeCell ref="BJ18:CE18"/>
    <mergeCell ref="CF18:DA18"/>
    <mergeCell ref="A15:E15"/>
    <mergeCell ref="F15:AM15"/>
    <mergeCell ref="AN15:BI15"/>
    <mergeCell ref="BJ15:CE15"/>
    <mergeCell ref="CF15:DA15"/>
    <mergeCell ref="A16:E16"/>
    <mergeCell ref="F16:AM16"/>
    <mergeCell ref="AN16:BI16"/>
    <mergeCell ref="BJ16:CE16"/>
    <mergeCell ref="CF16:DA16"/>
    <mergeCell ref="A13:E13"/>
    <mergeCell ref="F13:AM13"/>
    <mergeCell ref="AN13:BI13"/>
    <mergeCell ref="BJ13:CE13"/>
    <mergeCell ref="CF13:DA13"/>
    <mergeCell ref="A14:E14"/>
    <mergeCell ref="F14:AM14"/>
    <mergeCell ref="AN14:BI14"/>
    <mergeCell ref="BJ14:CE14"/>
    <mergeCell ref="CF14:DA14"/>
    <mergeCell ref="BQ2:DA2"/>
    <mergeCell ref="BQ4:DA4"/>
    <mergeCell ref="A8:DA8"/>
    <mergeCell ref="A10:DA10"/>
    <mergeCell ref="A12:AM12"/>
    <mergeCell ref="AN12:BI12"/>
    <mergeCell ref="BJ12:CE12"/>
    <mergeCell ref="CF12:DA1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8"/>
  <sheetViews>
    <sheetView workbookViewId="0">
      <selection activeCell="DF12" sqref="DF12"/>
    </sheetView>
  </sheetViews>
  <sheetFormatPr defaultColWidth="0.85546875" defaultRowHeight="15.75" x14ac:dyDescent="0.25"/>
  <cols>
    <col min="1" max="69" width="0.85546875" style="1"/>
    <col min="70" max="70" width="0.85546875" style="1" customWidth="1"/>
    <col min="71" max="73" width="0.85546875" style="1"/>
    <col min="74" max="74" width="0.85546875" style="1" customWidth="1"/>
    <col min="75" max="86" width="0.85546875" style="1"/>
    <col min="87" max="88" width="0.85546875" style="1" customWidth="1"/>
    <col min="89" max="16384" width="0.85546875" style="1"/>
  </cols>
  <sheetData>
    <row r="1" spans="1:105" s="2" customFormat="1" ht="12.75" x14ac:dyDescent="0.2">
      <c r="BQ1" s="2" t="s">
        <v>24</v>
      </c>
    </row>
    <row r="2" spans="1:105" s="2" customFormat="1" ht="39.75" customHeight="1" x14ac:dyDescent="0.2">
      <c r="BQ2" s="14" t="s">
        <v>0</v>
      </c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</row>
    <row r="3" spans="1:105" ht="3" customHeight="1" x14ac:dyDescent="0.25"/>
    <row r="4" spans="1:105" s="3" customFormat="1" ht="24" customHeight="1" x14ac:dyDescent="0.2">
      <c r="BQ4" s="24" t="s">
        <v>1</v>
      </c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</row>
    <row r="6" spans="1:105" x14ac:dyDescent="0.25">
      <c r="DA6" s="5" t="s">
        <v>2</v>
      </c>
    </row>
    <row r="8" spans="1:105" s="4" customFormat="1" ht="16.5" x14ac:dyDescent="0.25">
      <c r="A8" s="15" t="s">
        <v>7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</row>
    <row r="9" spans="1:105" s="4" customFormat="1" ht="6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31.5" customHeight="1" x14ac:dyDescent="0.25">
      <c r="A10" s="16" t="s">
        <v>25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</row>
    <row r="12" spans="1:105" s="2" customFormat="1" ht="42" customHeight="1" x14ac:dyDescent="0.2">
      <c r="A12" s="28" t="s">
        <v>26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30"/>
      <c r="AH12" s="17" t="s">
        <v>27</v>
      </c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9"/>
      <c r="BF12" s="17" t="s">
        <v>28</v>
      </c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9"/>
      <c r="CD12" s="17" t="s">
        <v>29</v>
      </c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9"/>
    </row>
    <row r="13" spans="1:105" s="2" customFormat="1" ht="30" customHeight="1" x14ac:dyDescent="0.2">
      <c r="A13" s="31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3"/>
      <c r="AH13" s="17" t="s">
        <v>20</v>
      </c>
      <c r="AI13" s="18"/>
      <c r="AJ13" s="18"/>
      <c r="AK13" s="18"/>
      <c r="AL13" s="18"/>
      <c r="AM13" s="18"/>
      <c r="AN13" s="18"/>
      <c r="AO13" s="19"/>
      <c r="AP13" s="17" t="s">
        <v>30</v>
      </c>
      <c r="AQ13" s="18"/>
      <c r="AR13" s="18"/>
      <c r="AS13" s="18"/>
      <c r="AT13" s="18"/>
      <c r="AU13" s="18"/>
      <c r="AV13" s="18"/>
      <c r="AW13" s="19"/>
      <c r="AX13" s="17" t="s">
        <v>31</v>
      </c>
      <c r="AY13" s="18"/>
      <c r="AZ13" s="18"/>
      <c r="BA13" s="18"/>
      <c r="BB13" s="18"/>
      <c r="BC13" s="18"/>
      <c r="BD13" s="18"/>
      <c r="BE13" s="19"/>
      <c r="BF13" s="17" t="s">
        <v>20</v>
      </c>
      <c r="BG13" s="18"/>
      <c r="BH13" s="18"/>
      <c r="BI13" s="18"/>
      <c r="BJ13" s="18"/>
      <c r="BK13" s="18"/>
      <c r="BL13" s="18"/>
      <c r="BM13" s="19"/>
      <c r="BN13" s="17" t="s">
        <v>30</v>
      </c>
      <c r="BO13" s="18"/>
      <c r="BP13" s="18"/>
      <c r="BQ13" s="18"/>
      <c r="BR13" s="18"/>
      <c r="BS13" s="18"/>
      <c r="BT13" s="18"/>
      <c r="BU13" s="19"/>
      <c r="BV13" s="17" t="s">
        <v>31</v>
      </c>
      <c r="BW13" s="18"/>
      <c r="BX13" s="18"/>
      <c r="BY13" s="18"/>
      <c r="BZ13" s="18"/>
      <c r="CA13" s="18"/>
      <c r="CB13" s="18"/>
      <c r="CC13" s="19"/>
      <c r="CD13" s="17" t="s">
        <v>20</v>
      </c>
      <c r="CE13" s="18"/>
      <c r="CF13" s="18"/>
      <c r="CG13" s="18"/>
      <c r="CH13" s="18"/>
      <c r="CI13" s="18"/>
      <c r="CJ13" s="18"/>
      <c r="CK13" s="19"/>
      <c r="CL13" s="17" t="s">
        <v>30</v>
      </c>
      <c r="CM13" s="18"/>
      <c r="CN13" s="18"/>
      <c r="CO13" s="18"/>
      <c r="CP13" s="18"/>
      <c r="CQ13" s="18"/>
      <c r="CR13" s="18"/>
      <c r="CS13" s="19"/>
      <c r="CT13" s="17" t="s">
        <v>31</v>
      </c>
      <c r="CU13" s="18"/>
      <c r="CV13" s="18"/>
      <c r="CW13" s="18"/>
      <c r="CX13" s="18"/>
      <c r="CY13" s="18"/>
      <c r="CZ13" s="18"/>
      <c r="DA13" s="19"/>
    </row>
    <row r="14" spans="1:105" s="2" customFormat="1" ht="15" customHeight="1" x14ac:dyDescent="0.2">
      <c r="A14" s="11" t="s">
        <v>3</v>
      </c>
      <c r="B14" s="12"/>
      <c r="C14" s="12"/>
      <c r="D14" s="12"/>
      <c r="E14" s="12"/>
      <c r="F14" s="13" t="s">
        <v>32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34"/>
      <c r="AH14" s="35">
        <v>133</v>
      </c>
      <c r="AI14" s="36"/>
      <c r="AJ14" s="36"/>
      <c r="AK14" s="36"/>
      <c r="AL14" s="36"/>
      <c r="AM14" s="36"/>
      <c r="AN14" s="36"/>
      <c r="AO14" s="37"/>
      <c r="AP14" s="35">
        <v>0</v>
      </c>
      <c r="AQ14" s="36"/>
      <c r="AR14" s="36"/>
      <c r="AS14" s="36"/>
      <c r="AT14" s="36"/>
      <c r="AU14" s="36"/>
      <c r="AV14" s="36"/>
      <c r="AW14" s="37"/>
      <c r="AX14" s="35">
        <v>0</v>
      </c>
      <c r="AY14" s="36"/>
      <c r="AZ14" s="36"/>
      <c r="BA14" s="36"/>
      <c r="BB14" s="36"/>
      <c r="BC14" s="36"/>
      <c r="BD14" s="36"/>
      <c r="BE14" s="37"/>
      <c r="BF14" s="35">
        <v>1003</v>
      </c>
      <c r="BG14" s="36"/>
      <c r="BH14" s="36"/>
      <c r="BI14" s="36"/>
      <c r="BJ14" s="36"/>
      <c r="BK14" s="36"/>
      <c r="BL14" s="36"/>
      <c r="BM14" s="37"/>
      <c r="BN14" s="35">
        <v>0</v>
      </c>
      <c r="BO14" s="36"/>
      <c r="BP14" s="36"/>
      <c r="BQ14" s="36"/>
      <c r="BR14" s="36"/>
      <c r="BS14" s="36"/>
      <c r="BT14" s="36"/>
      <c r="BU14" s="37"/>
      <c r="BV14" s="35">
        <v>0</v>
      </c>
      <c r="BW14" s="36"/>
      <c r="BX14" s="36"/>
      <c r="BY14" s="36"/>
      <c r="BZ14" s="36"/>
      <c r="CA14" s="36"/>
      <c r="CB14" s="36"/>
      <c r="CC14" s="37"/>
      <c r="CD14" s="35">
        <v>2139.6</v>
      </c>
      <c r="CE14" s="36"/>
      <c r="CF14" s="36"/>
      <c r="CG14" s="36"/>
      <c r="CH14" s="36"/>
      <c r="CI14" s="36"/>
      <c r="CJ14" s="36"/>
      <c r="CK14" s="37"/>
      <c r="CL14" s="35">
        <v>0</v>
      </c>
      <c r="CM14" s="36"/>
      <c r="CN14" s="36"/>
      <c r="CO14" s="36"/>
      <c r="CP14" s="36"/>
      <c r="CQ14" s="36"/>
      <c r="CR14" s="36"/>
      <c r="CS14" s="37"/>
      <c r="CT14" s="35">
        <v>0</v>
      </c>
      <c r="CU14" s="36"/>
      <c r="CV14" s="36"/>
      <c r="CW14" s="36"/>
      <c r="CX14" s="36"/>
      <c r="CY14" s="36"/>
      <c r="CZ14" s="36"/>
      <c r="DA14" s="37"/>
    </row>
    <row r="15" spans="1:105" s="2" customFormat="1" ht="27.75" customHeight="1" x14ac:dyDescent="0.2">
      <c r="A15" s="11"/>
      <c r="B15" s="12"/>
      <c r="C15" s="12"/>
      <c r="D15" s="12"/>
      <c r="E15" s="12"/>
      <c r="F15" s="38" t="s">
        <v>33</v>
      </c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9"/>
      <c r="AH15" s="35">
        <v>12</v>
      </c>
      <c r="AI15" s="36"/>
      <c r="AJ15" s="36"/>
      <c r="AK15" s="36"/>
      <c r="AL15" s="36"/>
      <c r="AM15" s="36"/>
      <c r="AN15" s="36"/>
      <c r="AO15" s="37"/>
      <c r="AP15" s="35">
        <v>0</v>
      </c>
      <c r="AQ15" s="36"/>
      <c r="AR15" s="36"/>
      <c r="AS15" s="36"/>
      <c r="AT15" s="36"/>
      <c r="AU15" s="36"/>
      <c r="AV15" s="36"/>
      <c r="AW15" s="37"/>
      <c r="AX15" s="35">
        <v>0</v>
      </c>
      <c r="AY15" s="36"/>
      <c r="AZ15" s="36"/>
      <c r="BA15" s="36"/>
      <c r="BB15" s="36"/>
      <c r="BC15" s="36"/>
      <c r="BD15" s="36"/>
      <c r="BE15" s="37"/>
      <c r="BF15" s="35">
        <v>180</v>
      </c>
      <c r="BG15" s="36"/>
      <c r="BH15" s="36"/>
      <c r="BI15" s="36"/>
      <c r="BJ15" s="36"/>
      <c r="BK15" s="36"/>
      <c r="BL15" s="36"/>
      <c r="BM15" s="37"/>
      <c r="BN15" s="35">
        <v>0</v>
      </c>
      <c r="BO15" s="36"/>
      <c r="BP15" s="36"/>
      <c r="BQ15" s="36"/>
      <c r="BR15" s="36"/>
      <c r="BS15" s="36"/>
      <c r="BT15" s="36"/>
      <c r="BU15" s="37"/>
      <c r="BV15" s="35">
        <v>0</v>
      </c>
      <c r="BW15" s="36"/>
      <c r="BX15" s="36"/>
      <c r="BY15" s="36"/>
      <c r="BZ15" s="36"/>
      <c r="CA15" s="36"/>
      <c r="CB15" s="36"/>
      <c r="CC15" s="37"/>
      <c r="CD15" s="35">
        <v>5.6</v>
      </c>
      <c r="CE15" s="36"/>
      <c r="CF15" s="36"/>
      <c r="CG15" s="36"/>
      <c r="CH15" s="36"/>
      <c r="CI15" s="36"/>
      <c r="CJ15" s="36"/>
      <c r="CK15" s="37"/>
      <c r="CL15" s="35">
        <v>0</v>
      </c>
      <c r="CM15" s="36"/>
      <c r="CN15" s="36"/>
      <c r="CO15" s="36"/>
      <c r="CP15" s="36"/>
      <c r="CQ15" s="36"/>
      <c r="CR15" s="36"/>
      <c r="CS15" s="37"/>
      <c r="CT15" s="35">
        <v>0</v>
      </c>
      <c r="CU15" s="36"/>
      <c r="CV15" s="36"/>
      <c r="CW15" s="36"/>
      <c r="CX15" s="36"/>
      <c r="CY15" s="36"/>
      <c r="CZ15" s="36"/>
      <c r="DA15" s="37"/>
    </row>
    <row r="16" spans="1:105" s="2" customFormat="1" ht="15" customHeight="1" x14ac:dyDescent="0.2">
      <c r="A16" s="11" t="s">
        <v>4</v>
      </c>
      <c r="B16" s="12"/>
      <c r="C16" s="12"/>
      <c r="D16" s="12"/>
      <c r="E16" s="12"/>
      <c r="F16" s="13" t="s">
        <v>34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34"/>
      <c r="AH16" s="35">
        <v>19</v>
      </c>
      <c r="AI16" s="36"/>
      <c r="AJ16" s="36"/>
      <c r="AK16" s="36"/>
      <c r="AL16" s="36"/>
      <c r="AM16" s="36"/>
      <c r="AN16" s="36"/>
      <c r="AO16" s="37"/>
      <c r="AP16" s="35">
        <v>1</v>
      </c>
      <c r="AQ16" s="36"/>
      <c r="AR16" s="36"/>
      <c r="AS16" s="36"/>
      <c r="AT16" s="36"/>
      <c r="AU16" s="36"/>
      <c r="AV16" s="36"/>
      <c r="AW16" s="37"/>
      <c r="AX16" s="35">
        <v>0</v>
      </c>
      <c r="AY16" s="36"/>
      <c r="AZ16" s="36"/>
      <c r="BA16" s="36"/>
      <c r="BB16" s="36"/>
      <c r="BC16" s="36"/>
      <c r="BD16" s="36"/>
      <c r="BE16" s="37"/>
      <c r="BF16" s="35">
        <v>1215</v>
      </c>
      <c r="BG16" s="36"/>
      <c r="BH16" s="36"/>
      <c r="BI16" s="36"/>
      <c r="BJ16" s="36"/>
      <c r="BK16" s="36"/>
      <c r="BL16" s="36"/>
      <c r="BM16" s="37"/>
      <c r="BN16" s="35">
        <v>150</v>
      </c>
      <c r="BO16" s="36"/>
      <c r="BP16" s="36"/>
      <c r="BQ16" s="36"/>
      <c r="BR16" s="36"/>
      <c r="BS16" s="36"/>
      <c r="BT16" s="36"/>
      <c r="BU16" s="37"/>
      <c r="BV16" s="35">
        <v>0</v>
      </c>
      <c r="BW16" s="36"/>
      <c r="BX16" s="36"/>
      <c r="BY16" s="36"/>
      <c r="BZ16" s="36"/>
      <c r="CA16" s="36"/>
      <c r="CB16" s="36"/>
      <c r="CC16" s="37"/>
      <c r="CD16" s="35">
        <v>431.46</v>
      </c>
      <c r="CE16" s="36"/>
      <c r="CF16" s="36"/>
      <c r="CG16" s="36"/>
      <c r="CH16" s="36"/>
      <c r="CI16" s="36"/>
      <c r="CJ16" s="36"/>
      <c r="CK16" s="37"/>
      <c r="CL16" s="35">
        <v>53.2</v>
      </c>
      <c r="CM16" s="36"/>
      <c r="CN16" s="36"/>
      <c r="CO16" s="36"/>
      <c r="CP16" s="36"/>
      <c r="CQ16" s="36"/>
      <c r="CR16" s="36"/>
      <c r="CS16" s="37"/>
      <c r="CT16" s="35">
        <v>0</v>
      </c>
      <c r="CU16" s="36"/>
      <c r="CV16" s="36"/>
      <c r="CW16" s="36"/>
      <c r="CX16" s="36"/>
      <c r="CY16" s="36"/>
      <c r="CZ16" s="36"/>
      <c r="DA16" s="37"/>
    </row>
    <row r="17" spans="1:105" s="2" customFormat="1" ht="27.75" customHeight="1" x14ac:dyDescent="0.2">
      <c r="A17" s="11"/>
      <c r="B17" s="12"/>
      <c r="C17" s="12"/>
      <c r="D17" s="12"/>
      <c r="E17" s="12"/>
      <c r="F17" s="38" t="s">
        <v>35</v>
      </c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9"/>
      <c r="AH17" s="35">
        <v>0</v>
      </c>
      <c r="AI17" s="36"/>
      <c r="AJ17" s="36"/>
      <c r="AK17" s="36"/>
      <c r="AL17" s="36"/>
      <c r="AM17" s="36"/>
      <c r="AN17" s="36"/>
      <c r="AO17" s="37"/>
      <c r="AP17" s="35">
        <v>0</v>
      </c>
      <c r="AQ17" s="36"/>
      <c r="AR17" s="36"/>
      <c r="AS17" s="36"/>
      <c r="AT17" s="36"/>
      <c r="AU17" s="36"/>
      <c r="AV17" s="36"/>
      <c r="AW17" s="37"/>
      <c r="AX17" s="35">
        <v>0</v>
      </c>
      <c r="AY17" s="36"/>
      <c r="AZ17" s="36"/>
      <c r="BA17" s="36"/>
      <c r="BB17" s="36"/>
      <c r="BC17" s="36"/>
      <c r="BD17" s="36"/>
      <c r="BE17" s="37"/>
      <c r="BF17" s="35">
        <v>0</v>
      </c>
      <c r="BG17" s="36"/>
      <c r="BH17" s="36"/>
      <c r="BI17" s="36"/>
      <c r="BJ17" s="36"/>
      <c r="BK17" s="36"/>
      <c r="BL17" s="36"/>
      <c r="BM17" s="37"/>
      <c r="BN17" s="35">
        <v>0</v>
      </c>
      <c r="BO17" s="36"/>
      <c r="BP17" s="36"/>
      <c r="BQ17" s="36"/>
      <c r="BR17" s="36"/>
      <c r="BS17" s="36"/>
      <c r="BT17" s="36"/>
      <c r="BU17" s="37"/>
      <c r="BV17" s="35">
        <v>0</v>
      </c>
      <c r="BW17" s="36"/>
      <c r="BX17" s="36"/>
      <c r="BY17" s="36"/>
      <c r="BZ17" s="36"/>
      <c r="CA17" s="36"/>
      <c r="CB17" s="36"/>
      <c r="CC17" s="37"/>
      <c r="CD17" s="35">
        <v>0</v>
      </c>
      <c r="CE17" s="36"/>
      <c r="CF17" s="36"/>
      <c r="CG17" s="36"/>
      <c r="CH17" s="36"/>
      <c r="CI17" s="36"/>
      <c r="CJ17" s="36"/>
      <c r="CK17" s="37"/>
      <c r="CL17" s="35">
        <v>0</v>
      </c>
      <c r="CM17" s="36"/>
      <c r="CN17" s="36"/>
      <c r="CO17" s="36"/>
      <c r="CP17" s="36"/>
      <c r="CQ17" s="36"/>
      <c r="CR17" s="36"/>
      <c r="CS17" s="37"/>
      <c r="CT17" s="35">
        <v>0</v>
      </c>
      <c r="CU17" s="36"/>
      <c r="CV17" s="36"/>
      <c r="CW17" s="36"/>
      <c r="CX17" s="36"/>
      <c r="CY17" s="36"/>
      <c r="CZ17" s="36"/>
      <c r="DA17" s="37"/>
    </row>
    <row r="18" spans="1:105" s="2" customFormat="1" ht="15" customHeight="1" x14ac:dyDescent="0.2">
      <c r="A18" s="11" t="s">
        <v>5</v>
      </c>
      <c r="B18" s="12"/>
      <c r="C18" s="12"/>
      <c r="D18" s="12"/>
      <c r="E18" s="12"/>
      <c r="F18" s="13" t="s">
        <v>36</v>
      </c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34"/>
      <c r="AH18" s="35">
        <v>10</v>
      </c>
      <c r="AI18" s="36"/>
      <c r="AJ18" s="36"/>
      <c r="AK18" s="36"/>
      <c r="AL18" s="36"/>
      <c r="AM18" s="36"/>
      <c r="AN18" s="36"/>
      <c r="AO18" s="37"/>
      <c r="AP18" s="35">
        <v>0</v>
      </c>
      <c r="AQ18" s="36"/>
      <c r="AR18" s="36"/>
      <c r="AS18" s="36"/>
      <c r="AT18" s="36"/>
      <c r="AU18" s="36"/>
      <c r="AV18" s="36"/>
      <c r="AW18" s="37"/>
      <c r="AX18" s="35">
        <v>0</v>
      </c>
      <c r="AY18" s="36"/>
      <c r="AZ18" s="36"/>
      <c r="BA18" s="36"/>
      <c r="BB18" s="36"/>
      <c r="BC18" s="36"/>
      <c r="BD18" s="36"/>
      <c r="BE18" s="37"/>
      <c r="BF18" s="35">
        <v>2564</v>
      </c>
      <c r="BG18" s="36"/>
      <c r="BH18" s="36"/>
      <c r="BI18" s="36"/>
      <c r="BJ18" s="36"/>
      <c r="BK18" s="36"/>
      <c r="BL18" s="36"/>
      <c r="BM18" s="37"/>
      <c r="BN18" s="35">
        <v>0</v>
      </c>
      <c r="BO18" s="36"/>
      <c r="BP18" s="36"/>
      <c r="BQ18" s="36"/>
      <c r="BR18" s="36"/>
      <c r="BS18" s="36"/>
      <c r="BT18" s="36"/>
      <c r="BU18" s="37"/>
      <c r="BV18" s="35">
        <v>0</v>
      </c>
      <c r="BW18" s="36"/>
      <c r="BX18" s="36"/>
      <c r="BY18" s="36"/>
      <c r="BZ18" s="36"/>
      <c r="CA18" s="36"/>
      <c r="CB18" s="36"/>
      <c r="CC18" s="37"/>
      <c r="CD18" s="35">
        <v>36060</v>
      </c>
      <c r="CE18" s="36"/>
      <c r="CF18" s="36"/>
      <c r="CG18" s="36"/>
      <c r="CH18" s="36"/>
      <c r="CI18" s="36"/>
      <c r="CJ18" s="36"/>
      <c r="CK18" s="37"/>
      <c r="CL18" s="35">
        <v>0</v>
      </c>
      <c r="CM18" s="36"/>
      <c r="CN18" s="36"/>
      <c r="CO18" s="36"/>
      <c r="CP18" s="36"/>
      <c r="CQ18" s="36"/>
      <c r="CR18" s="36"/>
      <c r="CS18" s="37"/>
      <c r="CT18" s="35">
        <v>0</v>
      </c>
      <c r="CU18" s="36"/>
      <c r="CV18" s="36"/>
      <c r="CW18" s="36"/>
      <c r="CX18" s="36"/>
      <c r="CY18" s="36"/>
      <c r="CZ18" s="36"/>
      <c r="DA18" s="37"/>
    </row>
    <row r="19" spans="1:105" s="2" customFormat="1" ht="40.5" customHeight="1" x14ac:dyDescent="0.2">
      <c r="A19" s="11"/>
      <c r="B19" s="12"/>
      <c r="C19" s="12"/>
      <c r="D19" s="12"/>
      <c r="E19" s="12"/>
      <c r="F19" s="38" t="s">
        <v>37</v>
      </c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9"/>
      <c r="AH19" s="35">
        <v>0</v>
      </c>
      <c r="AI19" s="36"/>
      <c r="AJ19" s="36"/>
      <c r="AK19" s="36"/>
      <c r="AL19" s="36"/>
      <c r="AM19" s="36"/>
      <c r="AN19" s="36"/>
      <c r="AO19" s="37"/>
      <c r="AP19" s="35">
        <v>0</v>
      </c>
      <c r="AQ19" s="36"/>
      <c r="AR19" s="36"/>
      <c r="AS19" s="36"/>
      <c r="AT19" s="36"/>
      <c r="AU19" s="36"/>
      <c r="AV19" s="36"/>
      <c r="AW19" s="37"/>
      <c r="AX19" s="35">
        <v>0</v>
      </c>
      <c r="AY19" s="36"/>
      <c r="AZ19" s="36"/>
      <c r="BA19" s="36"/>
      <c r="BB19" s="36"/>
      <c r="BC19" s="36"/>
      <c r="BD19" s="36"/>
      <c r="BE19" s="37"/>
      <c r="BF19" s="35">
        <v>0</v>
      </c>
      <c r="BG19" s="36"/>
      <c r="BH19" s="36"/>
      <c r="BI19" s="36"/>
      <c r="BJ19" s="36"/>
      <c r="BK19" s="36"/>
      <c r="BL19" s="36"/>
      <c r="BM19" s="37"/>
      <c r="BN19" s="35">
        <v>0</v>
      </c>
      <c r="BO19" s="36"/>
      <c r="BP19" s="36"/>
      <c r="BQ19" s="36"/>
      <c r="BR19" s="36"/>
      <c r="BS19" s="36"/>
      <c r="BT19" s="36"/>
      <c r="BU19" s="37"/>
      <c r="BV19" s="35">
        <v>0</v>
      </c>
      <c r="BW19" s="36"/>
      <c r="BX19" s="36"/>
      <c r="BY19" s="36"/>
      <c r="BZ19" s="36"/>
      <c r="CA19" s="36"/>
      <c r="CB19" s="36"/>
      <c r="CC19" s="37"/>
      <c r="CD19" s="35">
        <v>0</v>
      </c>
      <c r="CE19" s="36"/>
      <c r="CF19" s="36"/>
      <c r="CG19" s="36"/>
      <c r="CH19" s="36"/>
      <c r="CI19" s="36"/>
      <c r="CJ19" s="36"/>
      <c r="CK19" s="37"/>
      <c r="CL19" s="35">
        <v>0</v>
      </c>
      <c r="CM19" s="36"/>
      <c r="CN19" s="36"/>
      <c r="CO19" s="36"/>
      <c r="CP19" s="36"/>
      <c r="CQ19" s="36"/>
      <c r="CR19" s="36"/>
      <c r="CS19" s="37"/>
      <c r="CT19" s="35">
        <v>0</v>
      </c>
      <c r="CU19" s="36"/>
      <c r="CV19" s="36"/>
      <c r="CW19" s="36"/>
      <c r="CX19" s="36"/>
      <c r="CY19" s="36"/>
      <c r="CZ19" s="36"/>
      <c r="DA19" s="37"/>
    </row>
    <row r="20" spans="1:105" s="2" customFormat="1" ht="27.75" customHeight="1" x14ac:dyDescent="0.2">
      <c r="A20" s="11" t="s">
        <v>38</v>
      </c>
      <c r="B20" s="12"/>
      <c r="C20" s="12"/>
      <c r="D20" s="12"/>
      <c r="E20" s="12"/>
      <c r="F20" s="13" t="s">
        <v>39</v>
      </c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34"/>
      <c r="AH20" s="35">
        <v>1</v>
      </c>
      <c r="AI20" s="36"/>
      <c r="AJ20" s="36"/>
      <c r="AK20" s="36"/>
      <c r="AL20" s="36"/>
      <c r="AM20" s="36"/>
      <c r="AN20" s="36"/>
      <c r="AO20" s="37"/>
      <c r="AP20" s="35">
        <v>0</v>
      </c>
      <c r="AQ20" s="36"/>
      <c r="AR20" s="36"/>
      <c r="AS20" s="36"/>
      <c r="AT20" s="36"/>
      <c r="AU20" s="36"/>
      <c r="AV20" s="36"/>
      <c r="AW20" s="37"/>
      <c r="AX20" s="35">
        <v>0</v>
      </c>
      <c r="AY20" s="36"/>
      <c r="AZ20" s="36"/>
      <c r="BA20" s="36"/>
      <c r="BB20" s="36"/>
      <c r="BC20" s="36"/>
      <c r="BD20" s="36"/>
      <c r="BE20" s="37"/>
      <c r="BF20" s="35">
        <v>1160</v>
      </c>
      <c r="BG20" s="36"/>
      <c r="BH20" s="36"/>
      <c r="BI20" s="36"/>
      <c r="BJ20" s="36"/>
      <c r="BK20" s="36"/>
      <c r="BL20" s="36"/>
      <c r="BM20" s="37"/>
      <c r="BN20" s="35">
        <v>0</v>
      </c>
      <c r="BO20" s="36"/>
      <c r="BP20" s="36"/>
      <c r="BQ20" s="36"/>
      <c r="BR20" s="36"/>
      <c r="BS20" s="36"/>
      <c r="BT20" s="36"/>
      <c r="BU20" s="37"/>
      <c r="BV20" s="35">
        <v>0</v>
      </c>
      <c r="BW20" s="36"/>
      <c r="BX20" s="36"/>
      <c r="BY20" s="36"/>
      <c r="BZ20" s="36"/>
      <c r="CA20" s="36"/>
      <c r="CB20" s="36"/>
      <c r="CC20" s="37"/>
      <c r="CD20" s="35">
        <v>82.963999999999999</v>
      </c>
      <c r="CE20" s="36"/>
      <c r="CF20" s="36"/>
      <c r="CG20" s="36"/>
      <c r="CH20" s="36"/>
      <c r="CI20" s="36"/>
      <c r="CJ20" s="36"/>
      <c r="CK20" s="37"/>
      <c r="CL20" s="35">
        <v>0</v>
      </c>
      <c r="CM20" s="36"/>
      <c r="CN20" s="36"/>
      <c r="CO20" s="36"/>
      <c r="CP20" s="36"/>
      <c r="CQ20" s="36"/>
      <c r="CR20" s="36"/>
      <c r="CS20" s="37"/>
      <c r="CT20" s="35">
        <v>0</v>
      </c>
      <c r="CU20" s="36"/>
      <c r="CV20" s="36"/>
      <c r="CW20" s="36"/>
      <c r="CX20" s="36"/>
      <c r="CY20" s="36"/>
      <c r="CZ20" s="36"/>
      <c r="DA20" s="37"/>
    </row>
    <row r="21" spans="1:105" s="2" customFormat="1" ht="40.5" customHeight="1" x14ac:dyDescent="0.2">
      <c r="A21" s="11"/>
      <c r="B21" s="12"/>
      <c r="C21" s="12"/>
      <c r="D21" s="12"/>
      <c r="E21" s="12"/>
      <c r="F21" s="38" t="s">
        <v>37</v>
      </c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9"/>
      <c r="AH21" s="35">
        <v>0</v>
      </c>
      <c r="AI21" s="36"/>
      <c r="AJ21" s="36"/>
      <c r="AK21" s="36"/>
      <c r="AL21" s="36"/>
      <c r="AM21" s="36"/>
      <c r="AN21" s="36"/>
      <c r="AO21" s="37"/>
      <c r="AP21" s="35">
        <v>0</v>
      </c>
      <c r="AQ21" s="36"/>
      <c r="AR21" s="36"/>
      <c r="AS21" s="36"/>
      <c r="AT21" s="36"/>
      <c r="AU21" s="36"/>
      <c r="AV21" s="36"/>
      <c r="AW21" s="37"/>
      <c r="AX21" s="35">
        <v>0</v>
      </c>
      <c r="AY21" s="36"/>
      <c r="AZ21" s="36"/>
      <c r="BA21" s="36"/>
      <c r="BB21" s="36"/>
      <c r="BC21" s="36"/>
      <c r="BD21" s="36"/>
      <c r="BE21" s="37"/>
      <c r="BF21" s="35">
        <v>0</v>
      </c>
      <c r="BG21" s="36"/>
      <c r="BH21" s="36"/>
      <c r="BI21" s="36"/>
      <c r="BJ21" s="36"/>
      <c r="BK21" s="36"/>
      <c r="BL21" s="36"/>
      <c r="BM21" s="37"/>
      <c r="BN21" s="35">
        <v>0</v>
      </c>
      <c r="BO21" s="36"/>
      <c r="BP21" s="36"/>
      <c r="BQ21" s="36"/>
      <c r="BR21" s="36"/>
      <c r="BS21" s="36"/>
      <c r="BT21" s="36"/>
      <c r="BU21" s="37"/>
      <c r="BV21" s="35">
        <v>0</v>
      </c>
      <c r="BW21" s="36"/>
      <c r="BX21" s="36"/>
      <c r="BY21" s="36"/>
      <c r="BZ21" s="36"/>
      <c r="CA21" s="36"/>
      <c r="CB21" s="36"/>
      <c r="CC21" s="37"/>
      <c r="CD21" s="35">
        <v>0</v>
      </c>
      <c r="CE21" s="36"/>
      <c r="CF21" s="36"/>
      <c r="CG21" s="36"/>
      <c r="CH21" s="36"/>
      <c r="CI21" s="36"/>
      <c r="CJ21" s="36"/>
      <c r="CK21" s="37"/>
      <c r="CL21" s="35">
        <v>0</v>
      </c>
      <c r="CM21" s="36"/>
      <c r="CN21" s="36"/>
      <c r="CO21" s="36"/>
      <c r="CP21" s="36"/>
      <c r="CQ21" s="36"/>
      <c r="CR21" s="36"/>
      <c r="CS21" s="37"/>
      <c r="CT21" s="35">
        <v>0</v>
      </c>
      <c r="CU21" s="36"/>
      <c r="CV21" s="36"/>
      <c r="CW21" s="36"/>
      <c r="CX21" s="36"/>
      <c r="CY21" s="36"/>
      <c r="CZ21" s="36"/>
      <c r="DA21" s="37"/>
    </row>
    <row r="22" spans="1:105" s="2" customFormat="1" ht="15" customHeight="1" x14ac:dyDescent="0.2">
      <c r="A22" s="11" t="s">
        <v>40</v>
      </c>
      <c r="B22" s="12"/>
      <c r="C22" s="12"/>
      <c r="D22" s="12"/>
      <c r="E22" s="12"/>
      <c r="F22" s="13" t="s">
        <v>41</v>
      </c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34"/>
      <c r="AH22" s="35">
        <v>0</v>
      </c>
      <c r="AI22" s="36"/>
      <c r="AJ22" s="36"/>
      <c r="AK22" s="36"/>
      <c r="AL22" s="36"/>
      <c r="AM22" s="36"/>
      <c r="AN22" s="36"/>
      <c r="AO22" s="37"/>
      <c r="AP22" s="35">
        <v>0</v>
      </c>
      <c r="AQ22" s="36"/>
      <c r="AR22" s="36"/>
      <c r="AS22" s="36"/>
      <c r="AT22" s="36"/>
      <c r="AU22" s="36"/>
      <c r="AV22" s="36"/>
      <c r="AW22" s="37"/>
      <c r="AX22" s="35">
        <v>0</v>
      </c>
      <c r="AY22" s="36"/>
      <c r="AZ22" s="36"/>
      <c r="BA22" s="36"/>
      <c r="BB22" s="36"/>
      <c r="BC22" s="36"/>
      <c r="BD22" s="36"/>
      <c r="BE22" s="37"/>
      <c r="BF22" s="35">
        <v>0</v>
      </c>
      <c r="BG22" s="36"/>
      <c r="BH22" s="36"/>
      <c r="BI22" s="36"/>
      <c r="BJ22" s="36"/>
      <c r="BK22" s="36"/>
      <c r="BL22" s="36"/>
      <c r="BM22" s="37"/>
      <c r="BN22" s="35">
        <v>0</v>
      </c>
      <c r="BO22" s="36"/>
      <c r="BP22" s="36"/>
      <c r="BQ22" s="36"/>
      <c r="BR22" s="36"/>
      <c r="BS22" s="36"/>
      <c r="BT22" s="36"/>
      <c r="BU22" s="37"/>
      <c r="BV22" s="35">
        <v>0</v>
      </c>
      <c r="BW22" s="36"/>
      <c r="BX22" s="36"/>
      <c r="BY22" s="36"/>
      <c r="BZ22" s="36"/>
      <c r="CA22" s="36"/>
      <c r="CB22" s="36"/>
      <c r="CC22" s="37"/>
      <c r="CD22" s="35">
        <v>0</v>
      </c>
      <c r="CE22" s="36"/>
      <c r="CF22" s="36"/>
      <c r="CG22" s="36"/>
      <c r="CH22" s="36"/>
      <c r="CI22" s="36"/>
      <c r="CJ22" s="36"/>
      <c r="CK22" s="37"/>
      <c r="CL22" s="35">
        <v>0</v>
      </c>
      <c r="CM22" s="36"/>
      <c r="CN22" s="36"/>
      <c r="CO22" s="36"/>
      <c r="CP22" s="36"/>
      <c r="CQ22" s="36"/>
      <c r="CR22" s="36"/>
      <c r="CS22" s="37"/>
      <c r="CT22" s="35">
        <v>0</v>
      </c>
      <c r="CU22" s="36"/>
      <c r="CV22" s="36"/>
      <c r="CW22" s="36"/>
      <c r="CX22" s="36"/>
      <c r="CY22" s="36"/>
      <c r="CZ22" s="36"/>
      <c r="DA22" s="37"/>
    </row>
    <row r="23" spans="1:105" s="2" customFormat="1" ht="40.5" customHeight="1" x14ac:dyDescent="0.2">
      <c r="A23" s="11"/>
      <c r="B23" s="12"/>
      <c r="C23" s="12"/>
      <c r="D23" s="12"/>
      <c r="E23" s="12"/>
      <c r="F23" s="38" t="s">
        <v>37</v>
      </c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9"/>
      <c r="AH23" s="35">
        <v>0</v>
      </c>
      <c r="AI23" s="36"/>
      <c r="AJ23" s="36"/>
      <c r="AK23" s="36"/>
      <c r="AL23" s="36"/>
      <c r="AM23" s="36"/>
      <c r="AN23" s="36"/>
      <c r="AO23" s="37"/>
      <c r="AP23" s="35">
        <v>0</v>
      </c>
      <c r="AQ23" s="36"/>
      <c r="AR23" s="36"/>
      <c r="AS23" s="36"/>
      <c r="AT23" s="36"/>
      <c r="AU23" s="36"/>
      <c r="AV23" s="36"/>
      <c r="AW23" s="37"/>
      <c r="AX23" s="35">
        <v>0</v>
      </c>
      <c r="AY23" s="36"/>
      <c r="AZ23" s="36"/>
      <c r="BA23" s="36"/>
      <c r="BB23" s="36"/>
      <c r="BC23" s="36"/>
      <c r="BD23" s="36"/>
      <c r="BE23" s="37"/>
      <c r="BF23" s="35">
        <v>0</v>
      </c>
      <c r="BG23" s="36"/>
      <c r="BH23" s="36"/>
      <c r="BI23" s="36"/>
      <c r="BJ23" s="36"/>
      <c r="BK23" s="36"/>
      <c r="BL23" s="36"/>
      <c r="BM23" s="37"/>
      <c r="BN23" s="35">
        <v>0</v>
      </c>
      <c r="BO23" s="36"/>
      <c r="BP23" s="36"/>
      <c r="BQ23" s="36"/>
      <c r="BR23" s="36"/>
      <c r="BS23" s="36"/>
      <c r="BT23" s="36"/>
      <c r="BU23" s="37"/>
      <c r="BV23" s="35">
        <v>0</v>
      </c>
      <c r="BW23" s="36"/>
      <c r="BX23" s="36"/>
      <c r="BY23" s="36"/>
      <c r="BZ23" s="36"/>
      <c r="CA23" s="36"/>
      <c r="CB23" s="36"/>
      <c r="CC23" s="37"/>
      <c r="CD23" s="35">
        <v>0</v>
      </c>
      <c r="CE23" s="36"/>
      <c r="CF23" s="36"/>
      <c r="CG23" s="36"/>
      <c r="CH23" s="36"/>
      <c r="CI23" s="36"/>
      <c r="CJ23" s="36"/>
      <c r="CK23" s="37"/>
      <c r="CL23" s="35">
        <v>0</v>
      </c>
      <c r="CM23" s="36"/>
      <c r="CN23" s="36"/>
      <c r="CO23" s="36"/>
      <c r="CP23" s="36"/>
      <c r="CQ23" s="36"/>
      <c r="CR23" s="36"/>
      <c r="CS23" s="37"/>
      <c r="CT23" s="35">
        <v>0</v>
      </c>
      <c r="CU23" s="36"/>
      <c r="CV23" s="36"/>
      <c r="CW23" s="36"/>
      <c r="CX23" s="36"/>
      <c r="CY23" s="36"/>
      <c r="CZ23" s="36"/>
      <c r="DA23" s="37"/>
    </row>
    <row r="24" spans="1:105" s="2" customFormat="1" ht="15" customHeight="1" x14ac:dyDescent="0.2">
      <c r="A24" s="11" t="s">
        <v>42</v>
      </c>
      <c r="B24" s="12"/>
      <c r="C24" s="12"/>
      <c r="D24" s="12"/>
      <c r="E24" s="12"/>
      <c r="F24" s="13" t="s">
        <v>43</v>
      </c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34"/>
      <c r="AH24" s="35">
        <v>0</v>
      </c>
      <c r="AI24" s="36"/>
      <c r="AJ24" s="36"/>
      <c r="AK24" s="36"/>
      <c r="AL24" s="36"/>
      <c r="AM24" s="36"/>
      <c r="AN24" s="36"/>
      <c r="AO24" s="37"/>
      <c r="AP24" s="35">
        <v>0</v>
      </c>
      <c r="AQ24" s="36"/>
      <c r="AR24" s="36"/>
      <c r="AS24" s="36"/>
      <c r="AT24" s="36"/>
      <c r="AU24" s="36"/>
      <c r="AV24" s="36"/>
      <c r="AW24" s="37"/>
      <c r="AX24" s="35">
        <v>0</v>
      </c>
      <c r="AY24" s="36"/>
      <c r="AZ24" s="36"/>
      <c r="BA24" s="36"/>
      <c r="BB24" s="36"/>
      <c r="BC24" s="36"/>
      <c r="BD24" s="36"/>
      <c r="BE24" s="37"/>
      <c r="BF24" s="35">
        <v>0</v>
      </c>
      <c r="BG24" s="36"/>
      <c r="BH24" s="36"/>
      <c r="BI24" s="36"/>
      <c r="BJ24" s="36"/>
      <c r="BK24" s="36"/>
      <c r="BL24" s="36"/>
      <c r="BM24" s="37"/>
      <c r="BN24" s="35">
        <v>0</v>
      </c>
      <c r="BO24" s="36"/>
      <c r="BP24" s="36"/>
      <c r="BQ24" s="36"/>
      <c r="BR24" s="36"/>
      <c r="BS24" s="36"/>
      <c r="BT24" s="36"/>
      <c r="BU24" s="37"/>
      <c r="BV24" s="35">
        <v>0</v>
      </c>
      <c r="BW24" s="36"/>
      <c r="BX24" s="36"/>
      <c r="BY24" s="36"/>
      <c r="BZ24" s="36"/>
      <c r="CA24" s="36"/>
      <c r="CB24" s="36"/>
      <c r="CC24" s="37"/>
      <c r="CD24" s="35">
        <v>0</v>
      </c>
      <c r="CE24" s="36"/>
      <c r="CF24" s="36"/>
      <c r="CG24" s="36"/>
      <c r="CH24" s="36"/>
      <c r="CI24" s="36"/>
      <c r="CJ24" s="36"/>
      <c r="CK24" s="37"/>
      <c r="CL24" s="35">
        <v>0</v>
      </c>
      <c r="CM24" s="36"/>
      <c r="CN24" s="36"/>
      <c r="CO24" s="36"/>
      <c r="CP24" s="36"/>
      <c r="CQ24" s="36"/>
      <c r="CR24" s="36"/>
      <c r="CS24" s="37"/>
      <c r="CT24" s="35">
        <v>0</v>
      </c>
      <c r="CU24" s="36"/>
      <c r="CV24" s="36"/>
      <c r="CW24" s="36"/>
      <c r="CX24" s="36"/>
      <c r="CY24" s="36"/>
      <c r="CZ24" s="36"/>
      <c r="DA24" s="37"/>
    </row>
    <row r="25" spans="1:105" ht="3" customHeight="1" x14ac:dyDescent="0.25"/>
    <row r="26" spans="1:105" s="8" customFormat="1" ht="10.5" customHeight="1" x14ac:dyDescent="0.2">
      <c r="A26" s="7" t="s">
        <v>44</v>
      </c>
    </row>
    <row r="27" spans="1:105" s="8" customFormat="1" ht="68.25" customHeight="1" x14ac:dyDescent="0.2">
      <c r="A27" s="40" t="s">
        <v>45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</row>
    <row r="28" spans="1:105" ht="3" customHeight="1" x14ac:dyDescent="0.25"/>
  </sheetData>
  <mergeCells count="139">
    <mergeCell ref="A27:DA27"/>
    <mergeCell ref="BF24:BM24"/>
    <mergeCell ref="BN24:BU24"/>
    <mergeCell ref="BV24:CC24"/>
    <mergeCell ref="CD24:CK24"/>
    <mergeCell ref="CL24:CS24"/>
    <mergeCell ref="CT24:DA24"/>
    <mergeCell ref="BN23:BU23"/>
    <mergeCell ref="BV23:CC23"/>
    <mergeCell ref="CD23:CK23"/>
    <mergeCell ref="CL23:CS23"/>
    <mergeCell ref="CT23:DA23"/>
    <mergeCell ref="A24:E24"/>
    <mergeCell ref="F24:AG24"/>
    <mergeCell ref="AH24:AO24"/>
    <mergeCell ref="AP24:AW24"/>
    <mergeCell ref="AX24:BE24"/>
    <mergeCell ref="A23:E23"/>
    <mergeCell ref="F23:AG23"/>
    <mergeCell ref="AH23:AO23"/>
    <mergeCell ref="AP23:AW23"/>
    <mergeCell ref="AX23:BE23"/>
    <mergeCell ref="BF23:BM23"/>
    <mergeCell ref="BF22:BM22"/>
    <mergeCell ref="BN22:BU22"/>
    <mergeCell ref="BV22:CC22"/>
    <mergeCell ref="CD22:CK22"/>
    <mergeCell ref="CL22:CS22"/>
    <mergeCell ref="CT22:DA22"/>
    <mergeCell ref="BN21:BU21"/>
    <mergeCell ref="BV21:CC21"/>
    <mergeCell ref="CD21:CK21"/>
    <mergeCell ref="CL21:CS21"/>
    <mergeCell ref="CT21:DA21"/>
    <mergeCell ref="BF21:BM21"/>
    <mergeCell ref="A22:E22"/>
    <mergeCell ref="F22:AG22"/>
    <mergeCell ref="AH22:AO22"/>
    <mergeCell ref="AP22:AW22"/>
    <mergeCell ref="AX22:BE22"/>
    <mergeCell ref="A21:E21"/>
    <mergeCell ref="F21:AG21"/>
    <mergeCell ref="AH21:AO21"/>
    <mergeCell ref="AP21:AW21"/>
    <mergeCell ref="AX21:BE21"/>
    <mergeCell ref="BF20:BM20"/>
    <mergeCell ref="BN20:BU20"/>
    <mergeCell ref="BV20:CC20"/>
    <mergeCell ref="CD20:CK20"/>
    <mergeCell ref="CL20:CS20"/>
    <mergeCell ref="CT20:DA20"/>
    <mergeCell ref="BN19:BU19"/>
    <mergeCell ref="BV19:CC19"/>
    <mergeCell ref="CD19:CK19"/>
    <mergeCell ref="CL19:CS19"/>
    <mergeCell ref="CT19:DA19"/>
    <mergeCell ref="BF19:BM19"/>
    <mergeCell ref="A20:E20"/>
    <mergeCell ref="F20:AG20"/>
    <mergeCell ref="AH20:AO20"/>
    <mergeCell ref="AP20:AW20"/>
    <mergeCell ref="AX20:BE20"/>
    <mergeCell ref="A19:E19"/>
    <mergeCell ref="F19:AG19"/>
    <mergeCell ref="AH19:AO19"/>
    <mergeCell ref="AP19:AW19"/>
    <mergeCell ref="AX19:BE19"/>
    <mergeCell ref="BV18:CC18"/>
    <mergeCell ref="CD18:CK18"/>
    <mergeCell ref="CL18:CS18"/>
    <mergeCell ref="CT18:DA18"/>
    <mergeCell ref="BN17:BU17"/>
    <mergeCell ref="BV17:CC17"/>
    <mergeCell ref="CD17:CK17"/>
    <mergeCell ref="CL17:CS17"/>
    <mergeCell ref="CT17:DA17"/>
    <mergeCell ref="BV16:CC16"/>
    <mergeCell ref="CD16:CK16"/>
    <mergeCell ref="CL16:CS16"/>
    <mergeCell ref="CT16:DA16"/>
    <mergeCell ref="A17:E17"/>
    <mergeCell ref="F17:AG17"/>
    <mergeCell ref="AH17:AO17"/>
    <mergeCell ref="AP17:AW17"/>
    <mergeCell ref="AX17:BE17"/>
    <mergeCell ref="BF17:BM17"/>
    <mergeCell ref="A16:E16"/>
    <mergeCell ref="F16:AG16"/>
    <mergeCell ref="AH16:AO16"/>
    <mergeCell ref="AP16:AW16"/>
    <mergeCell ref="AX16:BE16"/>
    <mergeCell ref="BF16:BM16"/>
    <mergeCell ref="BN16:BU16"/>
    <mergeCell ref="A18:E18"/>
    <mergeCell ref="F18:AG18"/>
    <mergeCell ref="AH18:AO18"/>
    <mergeCell ref="AP18:AW18"/>
    <mergeCell ref="AX18:BE18"/>
    <mergeCell ref="BF18:BM18"/>
    <mergeCell ref="BN18:BU18"/>
    <mergeCell ref="CL14:CS14"/>
    <mergeCell ref="CT14:DA14"/>
    <mergeCell ref="A15:E15"/>
    <mergeCell ref="F15:AG15"/>
    <mergeCell ref="AH15:AO15"/>
    <mergeCell ref="AP15:AW15"/>
    <mergeCell ref="AX15:BE15"/>
    <mergeCell ref="BF15:BM15"/>
    <mergeCell ref="BN15:BU15"/>
    <mergeCell ref="BV15:CC15"/>
    <mergeCell ref="CD15:CK15"/>
    <mergeCell ref="CL15:CS15"/>
    <mergeCell ref="CT15:DA15"/>
    <mergeCell ref="A14:E14"/>
    <mergeCell ref="F14:AG14"/>
    <mergeCell ref="AH14:AO14"/>
    <mergeCell ref="AP14:AW14"/>
    <mergeCell ref="AX14:BE14"/>
    <mergeCell ref="BF14:BM14"/>
    <mergeCell ref="BN14:BU14"/>
    <mergeCell ref="BV14:CC14"/>
    <mergeCell ref="CD14:CK14"/>
    <mergeCell ref="BQ2:DA2"/>
    <mergeCell ref="BQ4:DA4"/>
    <mergeCell ref="A8:DA8"/>
    <mergeCell ref="A10:DA10"/>
    <mergeCell ref="A12:AG13"/>
    <mergeCell ref="AH12:BE12"/>
    <mergeCell ref="BF12:CC12"/>
    <mergeCell ref="CD12:DA12"/>
    <mergeCell ref="AH13:AO13"/>
    <mergeCell ref="AP13:AW13"/>
    <mergeCell ref="CT13:DA13"/>
    <mergeCell ref="AX13:BE13"/>
    <mergeCell ref="BF13:BM13"/>
    <mergeCell ref="BN13:BU13"/>
    <mergeCell ref="BV13:CC13"/>
    <mergeCell ref="CD13:CK13"/>
    <mergeCell ref="CL13:CS1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8"/>
  <sheetViews>
    <sheetView workbookViewId="0">
      <selection activeCell="CP23" sqref="CP23:DA23"/>
    </sheetView>
  </sheetViews>
  <sheetFormatPr defaultColWidth="0.85546875" defaultRowHeight="15.75" x14ac:dyDescent="0.25"/>
  <cols>
    <col min="1" max="69" width="0.85546875" style="1"/>
    <col min="70" max="70" width="0.85546875" style="1" customWidth="1"/>
    <col min="71" max="73" width="0.85546875" style="1"/>
    <col min="74" max="74" width="0.85546875" style="1" customWidth="1"/>
    <col min="75" max="86" width="0.85546875" style="1"/>
    <col min="87" max="88" width="0.85546875" style="1" customWidth="1"/>
    <col min="89" max="16384" width="0.85546875" style="1"/>
  </cols>
  <sheetData>
    <row r="1" spans="1:105" s="2" customFormat="1" ht="12.75" x14ac:dyDescent="0.2">
      <c r="BQ1" s="2" t="s">
        <v>46</v>
      </c>
    </row>
    <row r="2" spans="1:105" s="2" customFormat="1" ht="39.75" customHeight="1" x14ac:dyDescent="0.2">
      <c r="BQ2" s="14" t="s">
        <v>0</v>
      </c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</row>
    <row r="3" spans="1:105" ht="3" customHeight="1" x14ac:dyDescent="0.25"/>
    <row r="4" spans="1:105" s="3" customFormat="1" ht="24" customHeight="1" x14ac:dyDescent="0.2">
      <c r="BQ4" s="24" t="s">
        <v>1</v>
      </c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</row>
    <row r="6" spans="1:105" x14ac:dyDescent="0.25">
      <c r="DA6" s="5" t="s">
        <v>2</v>
      </c>
    </row>
    <row r="8" spans="1:105" s="4" customFormat="1" ht="16.5" x14ac:dyDescent="0.25">
      <c r="A8" s="15" t="s">
        <v>7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</row>
    <row r="9" spans="1:105" s="4" customFormat="1" ht="6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16.5" x14ac:dyDescent="0.25">
      <c r="A10" s="16" t="s">
        <v>47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</row>
    <row r="12" spans="1:105" s="2" customFormat="1" ht="30" customHeight="1" x14ac:dyDescent="0.2">
      <c r="A12" s="28" t="s">
        <v>26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30"/>
      <c r="AH12" s="17" t="s">
        <v>48</v>
      </c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9"/>
      <c r="BR12" s="17" t="s">
        <v>49</v>
      </c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9"/>
    </row>
    <row r="13" spans="1:105" s="2" customFormat="1" ht="30" customHeight="1" x14ac:dyDescent="0.2">
      <c r="A13" s="31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3"/>
      <c r="AH13" s="17" t="s">
        <v>20</v>
      </c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9"/>
      <c r="AT13" s="17" t="s">
        <v>21</v>
      </c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9"/>
      <c r="BF13" s="17" t="s">
        <v>31</v>
      </c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9"/>
      <c r="BR13" s="17" t="s">
        <v>20</v>
      </c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9"/>
      <c r="CD13" s="17" t="s">
        <v>21</v>
      </c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9"/>
      <c r="CP13" s="17" t="s">
        <v>31</v>
      </c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9"/>
    </row>
    <row r="14" spans="1:105" s="2" customFormat="1" ht="15" customHeight="1" x14ac:dyDescent="0.2">
      <c r="A14" s="11" t="s">
        <v>3</v>
      </c>
      <c r="B14" s="12"/>
      <c r="C14" s="12"/>
      <c r="D14" s="12"/>
      <c r="E14" s="12"/>
      <c r="F14" s="13" t="s">
        <v>32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34"/>
      <c r="AH14" s="35">
        <v>186</v>
      </c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7"/>
      <c r="AT14" s="35">
        <v>1</v>
      </c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7"/>
      <c r="BF14" s="35">
        <v>0</v>
      </c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7"/>
      <c r="BR14" s="35">
        <v>1431.22</v>
      </c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7"/>
      <c r="CD14" s="35">
        <v>15</v>
      </c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7"/>
      <c r="CP14" s="35">
        <v>0</v>
      </c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7"/>
    </row>
    <row r="15" spans="1:105" s="2" customFormat="1" ht="27.75" customHeight="1" x14ac:dyDescent="0.2">
      <c r="A15" s="11"/>
      <c r="B15" s="12"/>
      <c r="C15" s="12"/>
      <c r="D15" s="12"/>
      <c r="E15" s="12"/>
      <c r="F15" s="38" t="s">
        <v>33</v>
      </c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9"/>
      <c r="AH15" s="35">
        <v>21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7"/>
      <c r="AT15" s="35">
        <v>0</v>
      </c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7"/>
      <c r="BF15" s="35">
        <v>0</v>
      </c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7"/>
      <c r="BR15" s="35">
        <v>292</v>
      </c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7"/>
      <c r="CD15" s="35">
        <v>0</v>
      </c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7"/>
      <c r="CP15" s="35">
        <v>0</v>
      </c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7"/>
    </row>
    <row r="16" spans="1:105" s="2" customFormat="1" ht="15" customHeight="1" x14ac:dyDescent="0.2">
      <c r="A16" s="11" t="s">
        <v>4</v>
      </c>
      <c r="B16" s="12"/>
      <c r="C16" s="12"/>
      <c r="D16" s="12"/>
      <c r="E16" s="12"/>
      <c r="F16" s="13" t="s">
        <v>34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34"/>
      <c r="AH16" s="35">
        <v>47</v>
      </c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7"/>
      <c r="AT16" s="35">
        <v>2</v>
      </c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7"/>
      <c r="BF16" s="35">
        <v>0</v>
      </c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7"/>
      <c r="BR16" s="35">
        <v>3365.6</v>
      </c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7"/>
      <c r="CD16" s="35">
        <v>292</v>
      </c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7"/>
      <c r="CP16" s="35">
        <v>0</v>
      </c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7"/>
    </row>
    <row r="17" spans="1:105" s="2" customFormat="1" ht="27.75" customHeight="1" x14ac:dyDescent="0.2">
      <c r="A17" s="11"/>
      <c r="B17" s="12"/>
      <c r="C17" s="12"/>
      <c r="D17" s="12"/>
      <c r="E17" s="12"/>
      <c r="F17" s="38" t="s">
        <v>35</v>
      </c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9"/>
      <c r="AH17" s="35">
        <v>0</v>
      </c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7"/>
      <c r="AT17" s="35">
        <v>0</v>
      </c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7"/>
      <c r="BF17" s="35">
        <v>0</v>
      </c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7"/>
      <c r="BR17" s="35">
        <v>0</v>
      </c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7"/>
      <c r="CD17" s="35">
        <v>0</v>
      </c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7"/>
      <c r="CP17" s="35">
        <v>0</v>
      </c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7"/>
    </row>
    <row r="18" spans="1:105" s="2" customFormat="1" ht="15" customHeight="1" x14ac:dyDescent="0.2">
      <c r="A18" s="11" t="s">
        <v>5</v>
      </c>
      <c r="B18" s="12"/>
      <c r="C18" s="12"/>
      <c r="D18" s="12"/>
      <c r="E18" s="12"/>
      <c r="F18" s="13" t="s">
        <v>36</v>
      </c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34"/>
      <c r="AH18" s="35">
        <v>25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7"/>
      <c r="AT18" s="35">
        <v>1</v>
      </c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7"/>
      <c r="BF18" s="35">
        <v>0</v>
      </c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7"/>
      <c r="BR18" s="35">
        <v>7117.8</v>
      </c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7"/>
      <c r="CD18" s="35">
        <v>360</v>
      </c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7"/>
      <c r="CP18" s="35">
        <v>0</v>
      </c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7"/>
    </row>
    <row r="19" spans="1:105" s="2" customFormat="1" ht="40.5" customHeight="1" x14ac:dyDescent="0.2">
      <c r="A19" s="11"/>
      <c r="B19" s="12"/>
      <c r="C19" s="12"/>
      <c r="D19" s="12"/>
      <c r="E19" s="12"/>
      <c r="F19" s="38" t="s">
        <v>37</v>
      </c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9"/>
      <c r="AH19" s="35">
        <v>0</v>
      </c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7"/>
      <c r="AT19" s="35">
        <v>0</v>
      </c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7"/>
      <c r="BF19" s="35">
        <v>0</v>
      </c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7"/>
      <c r="BR19" s="35">
        <v>0</v>
      </c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7"/>
      <c r="CD19" s="35">
        <v>0</v>
      </c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7"/>
      <c r="CP19" s="35">
        <v>0</v>
      </c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7"/>
    </row>
    <row r="20" spans="1:105" s="2" customFormat="1" ht="27.75" customHeight="1" x14ac:dyDescent="0.2">
      <c r="A20" s="11" t="s">
        <v>38</v>
      </c>
      <c r="B20" s="12"/>
      <c r="C20" s="12"/>
      <c r="D20" s="12"/>
      <c r="E20" s="12"/>
      <c r="F20" s="13" t="s">
        <v>39</v>
      </c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34"/>
      <c r="AH20" s="35">
        <v>10</v>
      </c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7"/>
      <c r="AT20" s="35">
        <v>21</v>
      </c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7"/>
      <c r="BF20" s="35">
        <v>0</v>
      </c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7"/>
      <c r="BR20" s="35">
        <v>24074.2</v>
      </c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7"/>
      <c r="CD20" s="35">
        <v>34340</v>
      </c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7"/>
      <c r="CP20" s="35">
        <v>0</v>
      </c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7"/>
    </row>
    <row r="21" spans="1:105" s="2" customFormat="1" ht="40.5" customHeight="1" x14ac:dyDescent="0.2">
      <c r="A21" s="11"/>
      <c r="B21" s="12"/>
      <c r="C21" s="12"/>
      <c r="D21" s="12"/>
      <c r="E21" s="12"/>
      <c r="F21" s="38" t="s">
        <v>37</v>
      </c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9"/>
      <c r="AH21" s="35">
        <v>0</v>
      </c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7"/>
      <c r="AT21" s="35">
        <v>0</v>
      </c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7"/>
      <c r="BF21" s="35">
        <v>0</v>
      </c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7"/>
      <c r="BR21" s="35">
        <v>0</v>
      </c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7"/>
      <c r="CD21" s="35">
        <v>0</v>
      </c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7"/>
      <c r="CP21" s="35">
        <v>0</v>
      </c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7"/>
    </row>
    <row r="22" spans="1:105" s="2" customFormat="1" ht="15" customHeight="1" x14ac:dyDescent="0.2">
      <c r="A22" s="11" t="s">
        <v>40</v>
      </c>
      <c r="B22" s="12"/>
      <c r="C22" s="12"/>
      <c r="D22" s="12"/>
      <c r="E22" s="12"/>
      <c r="F22" s="13" t="s">
        <v>41</v>
      </c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34"/>
      <c r="AH22" s="35">
        <v>0</v>
      </c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7"/>
      <c r="AT22" s="35">
        <v>0</v>
      </c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7"/>
      <c r="BF22" s="35">
        <v>0</v>
      </c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7"/>
      <c r="BR22" s="35">
        <v>0</v>
      </c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7"/>
      <c r="CD22" s="35">
        <v>0</v>
      </c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7"/>
      <c r="CP22" s="35">
        <v>0</v>
      </c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7"/>
    </row>
    <row r="23" spans="1:105" s="2" customFormat="1" ht="40.5" customHeight="1" x14ac:dyDescent="0.2">
      <c r="A23" s="11"/>
      <c r="B23" s="12"/>
      <c r="C23" s="12"/>
      <c r="D23" s="12"/>
      <c r="E23" s="12"/>
      <c r="F23" s="38" t="s">
        <v>37</v>
      </c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9"/>
      <c r="AH23" s="35">
        <v>0</v>
      </c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7"/>
      <c r="AT23" s="35">
        <v>0</v>
      </c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7"/>
      <c r="BF23" s="35">
        <v>0</v>
      </c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7"/>
      <c r="BR23" s="35">
        <v>0</v>
      </c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7"/>
      <c r="CD23" s="35">
        <v>0</v>
      </c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7"/>
      <c r="CP23" s="35">
        <v>0</v>
      </c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7"/>
    </row>
    <row r="24" spans="1:105" s="2" customFormat="1" ht="15" customHeight="1" x14ac:dyDescent="0.2">
      <c r="A24" s="11" t="s">
        <v>42</v>
      </c>
      <c r="B24" s="12"/>
      <c r="C24" s="12"/>
      <c r="D24" s="12"/>
      <c r="E24" s="12"/>
      <c r="F24" s="13" t="s">
        <v>43</v>
      </c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34"/>
      <c r="AH24" s="35">
        <v>0</v>
      </c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7"/>
      <c r="AT24" s="35">
        <v>0</v>
      </c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7"/>
      <c r="BF24" s="35">
        <v>0</v>
      </c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7"/>
      <c r="BR24" s="35">
        <v>0</v>
      </c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7"/>
      <c r="CD24" s="35">
        <v>0</v>
      </c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7"/>
      <c r="CP24" s="35">
        <v>0</v>
      </c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7"/>
    </row>
    <row r="25" spans="1:105" ht="3" customHeight="1" x14ac:dyDescent="0.25"/>
    <row r="26" spans="1:105" s="8" customFormat="1" ht="11.25" x14ac:dyDescent="0.2">
      <c r="A26" s="7" t="s">
        <v>44</v>
      </c>
    </row>
    <row r="27" spans="1:105" s="8" customFormat="1" ht="70.5" customHeight="1" x14ac:dyDescent="0.2">
      <c r="A27" s="40" t="s">
        <v>45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</row>
    <row r="28" spans="1:105" ht="3" customHeight="1" x14ac:dyDescent="0.25"/>
  </sheetData>
  <mergeCells count="102">
    <mergeCell ref="CD24:CO24"/>
    <mergeCell ref="CP24:DA24"/>
    <mergeCell ref="A27:DA27"/>
    <mergeCell ref="A24:E24"/>
    <mergeCell ref="F24:AG24"/>
    <mergeCell ref="AH24:AS24"/>
    <mergeCell ref="AT24:BE24"/>
    <mergeCell ref="BF24:BQ24"/>
    <mergeCell ref="BR24:CC24"/>
    <mergeCell ref="CD22:CO22"/>
    <mergeCell ref="CP22:DA22"/>
    <mergeCell ref="A23:E23"/>
    <mergeCell ref="F23:AG23"/>
    <mergeCell ref="AH23:AS23"/>
    <mergeCell ref="AT23:BE23"/>
    <mergeCell ref="BF23:BQ23"/>
    <mergeCell ref="BR23:CC23"/>
    <mergeCell ref="CD23:CO23"/>
    <mergeCell ref="CP23:DA23"/>
    <mergeCell ref="A22:E22"/>
    <mergeCell ref="F22:AG22"/>
    <mergeCell ref="AH22:AS22"/>
    <mergeCell ref="AT22:BE22"/>
    <mergeCell ref="BF22:BQ22"/>
    <mergeCell ref="BR22:CC22"/>
    <mergeCell ref="CD20:CO20"/>
    <mergeCell ref="CP20:DA20"/>
    <mergeCell ref="A21:E21"/>
    <mergeCell ref="F21:AG21"/>
    <mergeCell ref="AH21:AS21"/>
    <mergeCell ref="AT21:BE21"/>
    <mergeCell ref="BF21:BQ21"/>
    <mergeCell ref="BR21:CC21"/>
    <mergeCell ref="CD21:CO21"/>
    <mergeCell ref="CP21:DA21"/>
    <mergeCell ref="A20:E20"/>
    <mergeCell ref="F20:AG20"/>
    <mergeCell ref="AH20:AS20"/>
    <mergeCell ref="AT20:BE20"/>
    <mergeCell ref="BF20:BQ20"/>
    <mergeCell ref="BR20:CC20"/>
    <mergeCell ref="CD18:CO18"/>
    <mergeCell ref="CP18:DA18"/>
    <mergeCell ref="A19:E19"/>
    <mergeCell ref="F19:AG19"/>
    <mergeCell ref="AH19:AS19"/>
    <mergeCell ref="AT19:BE19"/>
    <mergeCell ref="BF19:BQ19"/>
    <mergeCell ref="BR19:CC19"/>
    <mergeCell ref="CD19:CO19"/>
    <mergeCell ref="CP19:DA19"/>
    <mergeCell ref="A18:E18"/>
    <mergeCell ref="F18:AG18"/>
    <mergeCell ref="AH18:AS18"/>
    <mergeCell ref="AT18:BE18"/>
    <mergeCell ref="BF18:BQ18"/>
    <mergeCell ref="BR18:CC18"/>
    <mergeCell ref="CD16:CO16"/>
    <mergeCell ref="CP16:DA16"/>
    <mergeCell ref="A17:E17"/>
    <mergeCell ref="F17:AG17"/>
    <mergeCell ref="AH17:AS17"/>
    <mergeCell ref="AT17:BE17"/>
    <mergeCell ref="BF17:BQ17"/>
    <mergeCell ref="BR17:CC17"/>
    <mergeCell ref="CD17:CO17"/>
    <mergeCell ref="CP17:DA17"/>
    <mergeCell ref="A16:E16"/>
    <mergeCell ref="F16:AG16"/>
    <mergeCell ref="AH16:AS16"/>
    <mergeCell ref="AT16:BE16"/>
    <mergeCell ref="BF16:BQ16"/>
    <mergeCell ref="BR16:CC16"/>
    <mergeCell ref="A14:E14"/>
    <mergeCell ref="F14:AG14"/>
    <mergeCell ref="AH14:AS14"/>
    <mergeCell ref="AT14:BE14"/>
    <mergeCell ref="BF14:BQ14"/>
    <mergeCell ref="BR14:CC14"/>
    <mergeCell ref="CD14:CO14"/>
    <mergeCell ref="CP14:DA14"/>
    <mergeCell ref="A15:E15"/>
    <mergeCell ref="F15:AG15"/>
    <mergeCell ref="AH15:AS15"/>
    <mergeCell ref="AT15:BE15"/>
    <mergeCell ref="BF15:BQ15"/>
    <mergeCell ref="BR15:CC15"/>
    <mergeCell ref="CD15:CO15"/>
    <mergeCell ref="CP15:DA15"/>
    <mergeCell ref="BQ2:DA2"/>
    <mergeCell ref="BQ4:DA4"/>
    <mergeCell ref="A8:DA8"/>
    <mergeCell ref="A10:DA10"/>
    <mergeCell ref="A12:AG13"/>
    <mergeCell ref="AH12:BQ12"/>
    <mergeCell ref="BR12:DA12"/>
    <mergeCell ref="AH13:AS13"/>
    <mergeCell ref="AT13:BE13"/>
    <mergeCell ref="BF13:BQ13"/>
    <mergeCell ref="BR13:CC13"/>
    <mergeCell ref="CD13:CO13"/>
    <mergeCell ref="CP13:DA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Прил1 расходы п.16а_в п. 28а</vt:lpstr>
      <vt:lpstr>Прил2 расходы п 16а_в п. 28а</vt:lpstr>
      <vt:lpstr>Прил3 расходы п16а_в п. 28а</vt:lpstr>
      <vt:lpstr>Прил4 расходы п16а_в п.28а</vt:lpstr>
      <vt:lpstr>информация о решении РЭК п. 28б</vt:lpstr>
      <vt:lpstr>Прил №2</vt:lpstr>
      <vt:lpstr>Прил №3</vt:lpstr>
      <vt:lpstr>Прил №4</vt:lpstr>
      <vt:lpstr>Прил №5</vt:lpstr>
      <vt:lpstr>'Прил №2'!Область_печати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Мартакова Татьяна Игоревна</cp:lastModifiedBy>
  <cp:lastPrinted>2019-10-28T06:04:57Z</cp:lastPrinted>
  <dcterms:created xsi:type="dcterms:W3CDTF">2011-01-11T10:25:48Z</dcterms:created>
  <dcterms:modified xsi:type="dcterms:W3CDTF">2019-10-29T04:46:25Z</dcterms:modified>
</cp:coreProperties>
</file>